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12"/>
  <workbookPr/>
  <mc:AlternateContent xmlns:mc="http://schemas.openxmlformats.org/markup-compatibility/2006">
    <mc:Choice Requires="x15">
      <x15ac:absPath xmlns:x15ac="http://schemas.microsoft.com/office/spreadsheetml/2010/11/ac" url="C:\Users\MEC\Downloads\"/>
    </mc:Choice>
  </mc:AlternateContent>
  <xr:revisionPtr revIDLastSave="1" documentId="8_{1895537C-3CF6-4E5F-8593-08C664814E55}" xr6:coauthVersionLast="47" xr6:coauthVersionMax="47" xr10:uidLastSave="{2D037218-5E89-448E-8F6E-673D602CD835}"/>
  <bookViews>
    <workbookView xWindow="-120" yWindow="-120" windowWidth="29040" windowHeight="15720" xr2:uid="{ED6545BD-8008-49FF-9CC2-17CD98F5CD18}"/>
  </bookViews>
  <sheets>
    <sheet name="LOT02_Curage" sheetId="1" r:id="rId1"/>
  </sheets>
  <definedNames>
    <definedName name="_xlnm.Print_Area" localSheetId="0">LOT02_Curage!$B$2:$AD$79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71" i="1" l="1"/>
  <c r="AB70" i="1"/>
  <c r="F65" i="1"/>
  <c r="F75" i="1"/>
  <c r="AC75" i="1" s="1"/>
  <c r="AB72" i="1"/>
  <c r="O72" i="1"/>
  <c r="O62" i="1"/>
  <c r="Z62" i="1"/>
  <c r="AB62" i="1" s="1"/>
  <c r="AB61" i="1" s="1"/>
  <c r="AB22" i="1"/>
  <c r="AB26" i="1"/>
  <c r="AB31" i="1"/>
  <c r="AB36" i="1"/>
  <c r="AB38" i="1"/>
  <c r="AB41" i="1"/>
  <c r="AB43" i="1"/>
  <c r="AB48" i="1"/>
  <c r="AB54" i="1"/>
  <c r="AB57" i="1"/>
  <c r="AB59" i="1"/>
  <c r="AB19" i="1"/>
  <c r="AB14" i="1"/>
  <c r="AB12" i="1"/>
  <c r="AB60" i="1"/>
  <c r="AB58" i="1"/>
  <c r="AB56" i="1"/>
  <c r="AB55" i="1"/>
  <c r="AB53" i="1"/>
  <c r="AB52" i="1"/>
  <c r="AB51" i="1"/>
  <c r="AB50" i="1"/>
  <c r="AB49" i="1"/>
  <c r="AB47" i="1"/>
  <c r="AB46" i="1"/>
  <c r="AB45" i="1"/>
  <c r="AB44" i="1"/>
  <c r="AB40" i="1"/>
  <c r="AB39" i="1"/>
  <c r="AB37" i="1"/>
  <c r="AB35" i="1"/>
  <c r="AB34" i="1"/>
  <c r="AB33" i="1"/>
  <c r="AB32" i="1"/>
  <c r="AB30" i="1"/>
  <c r="AB29" i="1"/>
  <c r="AB28" i="1"/>
  <c r="AB27" i="1"/>
  <c r="AB25" i="1"/>
  <c r="AB24" i="1"/>
  <c r="AB23" i="1"/>
  <c r="AB20" i="1"/>
  <c r="AB16" i="1"/>
  <c r="AB15" i="1"/>
  <c r="AB13" i="1"/>
  <c r="Z60" i="1"/>
  <c r="Z58" i="1"/>
  <c r="Z56" i="1"/>
  <c r="Z55" i="1"/>
  <c r="Z53" i="1"/>
  <c r="Z52" i="1"/>
  <c r="Z51" i="1"/>
  <c r="Z50" i="1"/>
  <c r="Z49" i="1"/>
  <c r="Z47" i="1"/>
  <c r="Z46" i="1"/>
  <c r="Z45" i="1"/>
  <c r="Z44" i="1"/>
  <c r="Z42" i="1"/>
  <c r="AB42" i="1" s="1"/>
  <c r="Z40" i="1"/>
  <c r="Z39" i="1"/>
  <c r="Z37" i="1"/>
  <c r="Z35" i="1"/>
  <c r="Z34" i="1"/>
  <c r="Z33" i="1"/>
  <c r="Z32" i="1"/>
  <c r="Z30" i="1"/>
  <c r="Z29" i="1"/>
  <c r="Z28" i="1"/>
  <c r="Z27" i="1"/>
  <c r="Z25" i="1"/>
  <c r="Z24" i="1"/>
  <c r="Z23" i="1"/>
  <c r="Z20" i="1"/>
  <c r="Z18" i="1"/>
  <c r="AB18" i="1" s="1"/>
  <c r="AB17" i="1" s="1"/>
  <c r="Z16" i="1"/>
  <c r="Z15" i="1"/>
  <c r="Z13" i="1"/>
  <c r="O39" i="1"/>
  <c r="O23" i="1"/>
  <c r="C78" i="1"/>
  <c r="F76" i="1"/>
  <c r="AC76" i="1" s="1"/>
  <c r="C74" i="1"/>
  <c r="Z72" i="1"/>
  <c r="C68" i="1"/>
  <c r="F66" i="1"/>
  <c r="AC66" i="1" s="1"/>
  <c r="AC65" i="1"/>
  <c r="C64" i="1"/>
  <c r="O60" i="1"/>
  <c r="O58" i="1"/>
  <c r="O56" i="1"/>
  <c r="O55" i="1"/>
  <c r="O53" i="1"/>
  <c r="O52" i="1"/>
  <c r="O51" i="1"/>
  <c r="O50" i="1"/>
  <c r="O49" i="1"/>
  <c r="O47" i="1"/>
  <c r="O46" i="1"/>
  <c r="O45" i="1"/>
  <c r="O44" i="1"/>
  <c r="O42" i="1"/>
  <c r="O40" i="1"/>
  <c r="O37" i="1"/>
  <c r="O35" i="1"/>
  <c r="O34" i="1"/>
  <c r="O33" i="1"/>
  <c r="O32" i="1"/>
  <c r="O30" i="1"/>
  <c r="O29" i="1"/>
  <c r="O28" i="1"/>
  <c r="O25" i="1"/>
  <c r="O24" i="1"/>
  <c r="O18" i="1"/>
  <c r="C5" i="1"/>
  <c r="AC74" i="1" l="1"/>
  <c r="AB21" i="1"/>
  <c r="AB11" i="1" s="1"/>
  <c r="AC64" i="1" s="1"/>
  <c r="O27" i="1"/>
  <c r="F77" i="1"/>
  <c r="AC77" i="1" s="1"/>
  <c r="F67" i="1"/>
  <c r="AC67" i="1" s="1"/>
  <c r="AC78" i="1" l="1"/>
  <c r="AC68" i="1"/>
</calcChain>
</file>

<file path=xl/sharedStrings.xml><?xml version="1.0" encoding="utf-8"?>
<sst xmlns="http://schemas.openxmlformats.org/spreadsheetml/2006/main" count="159" uniqueCount="101">
  <si>
    <t>Rénovation du siège de l'Urssaf - Pays de la Loire (44)</t>
  </si>
  <si>
    <t>URSSAF des Pays-de-la-Loire</t>
  </si>
  <si>
    <t>LOT 02 : Curage</t>
  </si>
  <si>
    <t>Qté estimée - MOE</t>
  </si>
  <si>
    <t>Qté - Entreprise</t>
  </si>
  <si>
    <t>§ CCTP</t>
  </si>
  <si>
    <t xml:space="preserve">DESIGNATION DES OUVRAGES </t>
  </si>
  <si>
    <t>U</t>
  </si>
  <si>
    <t>RDC</t>
  </si>
  <si>
    <t>R+1</t>
  </si>
  <si>
    <t>R+2</t>
  </si>
  <si>
    <t>R+3</t>
  </si>
  <si>
    <t>R+4</t>
  </si>
  <si>
    <t>R+5</t>
  </si>
  <si>
    <t>R+6</t>
  </si>
  <si>
    <t>R+7</t>
  </si>
  <si>
    <t>R+8</t>
  </si>
  <si>
    <t>R+9</t>
  </si>
  <si>
    <t>Qté - Totale</t>
  </si>
  <si>
    <t>P.U. (€HT)</t>
  </si>
  <si>
    <t>Total (€HT)</t>
  </si>
  <si>
    <t>TVA</t>
  </si>
  <si>
    <t>DESCRIPTIF DES OUVRAGES - TRANCHE FERME</t>
  </si>
  <si>
    <t>3.1</t>
  </si>
  <si>
    <t>Installations de chantier spécifiques</t>
  </si>
  <si>
    <r>
      <t xml:space="preserve">Installations de chantier spécifiques
</t>
    </r>
    <r>
      <rPr>
        <i/>
        <sz val="10"/>
        <color theme="1"/>
        <rFont val="PT Sans"/>
        <family val="2"/>
      </rPr>
      <t xml:space="preserve">    Démarches administratives 
    Approvisionnement et stockage sur site
    Nettoyage et évacuation quotidien des déchets des zones de travaux
    Démarches auprès de la ville et paiement des frais d’occupation de voirie si nécessaire 
    Amené et replis du matériel
    Gestion des déchets</t>
    </r>
  </si>
  <si>
    <t xml:space="preserve">Mois </t>
  </si>
  <si>
    <t>3.2</t>
  </si>
  <si>
    <t xml:space="preserve">Relevés &amp; Etudes d'exécution </t>
  </si>
  <si>
    <t>Ens</t>
  </si>
  <si>
    <t>Fourniture du dossier des Ouvrages Exécutés</t>
  </si>
  <si>
    <t>3.3</t>
  </si>
  <si>
    <t>Amiante</t>
  </si>
  <si>
    <t>Mode opératoire Amiante</t>
  </si>
  <si>
    <t>3.4</t>
  </si>
  <si>
    <t>Compte-prorata</t>
  </si>
  <si>
    <t>Participation au compte-prorata durant l’ensemble du chantier</t>
  </si>
  <si>
    <t>3.5</t>
  </si>
  <si>
    <t>Curage</t>
  </si>
  <si>
    <t>3.5.1.</t>
  </si>
  <si>
    <t xml:space="preserve">Dépose des réseaux aérauliques et terminaux </t>
  </si>
  <si>
    <t>Réseaux aérauliques, gaines galva</t>
  </si>
  <si>
    <t>ml</t>
  </si>
  <si>
    <t>Registres, Régulateurs</t>
  </si>
  <si>
    <t>Terminaux d’extractions</t>
  </si>
  <si>
    <t>3.5.2.</t>
  </si>
  <si>
    <t>Dépose des équipements électriques et SSI</t>
  </si>
  <si>
    <t>Luminaires de tous types compris interrupteurs</t>
  </si>
  <si>
    <t>Prises de courants, accessoires de passage de câbles, blocs prises Bloc RJ45, Bloc téléphone.</t>
  </si>
  <si>
    <t>Boîtiers au sol, cache prise</t>
  </si>
  <si>
    <t>Terminaux SSI - Détecteur de fumée, thermiques, multicritères, diffuseurs sonores, déclencheurs manuels</t>
  </si>
  <si>
    <t>3.5.3.</t>
  </si>
  <si>
    <t>Dépose des cloisons</t>
  </si>
  <si>
    <t xml:space="preserve">Cloisons diverses non réemployées In Situ </t>
  </si>
  <si>
    <t>m²</t>
  </si>
  <si>
    <t>Cloisons amovibles bois</t>
  </si>
  <si>
    <t>Sciage des cloisons déposées au droit de cloisons conservées</t>
  </si>
  <si>
    <t>Dépose, stockage et transport avec soins pour réemploi des cloisons réemployables ex-situ et évacuation des cloisons non-réemployables</t>
  </si>
  <si>
    <t>3.5.4.</t>
  </si>
  <si>
    <t>Dépose des doublages</t>
  </si>
  <si>
    <t>Doublages en placoplâtre, métal ou bois existants - compris ossature, accessoires de fixation et plinthes associés.</t>
  </si>
  <si>
    <t>3.5.5.</t>
  </si>
  <si>
    <t>Dépose des plinthes</t>
  </si>
  <si>
    <t>Dépose avec soins pour réemploi suivant faisabilité, d’ouvrages accessoires métalliques rigides ou autres fixés par vis, arrachage des anciennes chevilles - Elimination de toute traces de colle et enlèvement des pointes</t>
  </si>
  <si>
    <t>Dépose avec soins pour réemploi suivant faisabilité, d’ouvrages accessoires métalliques rigides ou autres fixés par vis, arrachage des anciennes chevilles - Elimination de toute traces de colle et enlèvement des pointes - SS4</t>
  </si>
  <si>
    <t>3.5.6.</t>
  </si>
  <si>
    <t>Dépose des blocs-portes intérieures</t>
  </si>
  <si>
    <t>Dépose sélective, stockage et transport avec soins pour réemploi ex-situ suivant faisabilité</t>
  </si>
  <si>
    <t>3.5.7.</t>
  </si>
  <si>
    <t>Dépose Faux-plafonds</t>
  </si>
  <si>
    <t>Faux plafonds existants compris ossature, rails, accessoires de fixations</t>
  </si>
  <si>
    <t>Dépose Isolation existante avec stockage sur place</t>
  </si>
  <si>
    <t>Joues en plaque de plâtres</t>
  </si>
  <si>
    <t xml:space="preserve">Dépose sélective, stockage et transport avec soins pour réemploi ex-situ </t>
  </si>
  <si>
    <t>3.5.8.</t>
  </si>
  <si>
    <t xml:space="preserve">Dépose Revêtements de sols </t>
  </si>
  <si>
    <t>Souple et textile non réemployés - compris elimination des éléments non adhérents</t>
  </si>
  <si>
    <t>Souple et textile réemployés ex-situ  - compris elimination des éléments non adhérents</t>
  </si>
  <si>
    <t>Dépose seuils métalliques et butées de portes vissés ou collé</t>
  </si>
  <si>
    <t>Dépose et évacuation des bandes podotactiles et nez de marche - réemployés in-situ, compris stockage</t>
  </si>
  <si>
    <t>Dépose sélective, stockage et transport avec soins pour réemploi ex-situ</t>
  </si>
  <si>
    <t>3.5.9.</t>
  </si>
  <si>
    <t>Dépose Carrelage</t>
  </si>
  <si>
    <t>Dépose de carrelage existant compris ponçage, grattage et élimination de la colle, compris évacuation de seuils métalliques vissé ou collé, butée de portes</t>
  </si>
  <si>
    <t>Elimination des éléments non adhérents</t>
  </si>
  <si>
    <t>3.5.10.</t>
  </si>
  <si>
    <t>Dépose Faïence</t>
  </si>
  <si>
    <t>Dépose de carrelage mural/faïence de tout type compris colle, piochement du support</t>
  </si>
  <si>
    <t>3.5.11.</t>
  </si>
  <si>
    <t>Dépose Trappe de désenfumage</t>
  </si>
  <si>
    <t>Dépose et évacuation des trappes de désenfumage</t>
  </si>
  <si>
    <t>3.5.12.</t>
  </si>
  <si>
    <t>Nettoyage en fin de chantier</t>
  </si>
  <si>
    <t>Nettoyage de fin de chantier</t>
  </si>
  <si>
    <t>TVA :</t>
  </si>
  <si>
    <t>Montant (€ HT) :</t>
  </si>
  <si>
    <t>Montant TVA :</t>
  </si>
  <si>
    <t>DESCRIPTIF DES OUVRAGES - PSE</t>
  </si>
  <si>
    <t>4.1</t>
  </si>
  <si>
    <t>PSE 1 : Dépose des terminaux de soufflage</t>
  </si>
  <si>
    <t>Dépose et évacuation des terminaux de soufflage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</si>
</sst>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4" formatCode="_-* #,##0.00\ &quot;€&quot;_-;\-* #,##0.00\ &quot;€&quot;_-;_-* &quot;-&quot;??\ &quot;€&quot;_-;_-@_-"/>
    <numFmt numFmtId="164" formatCode="_-* #,##0.00\ [$€-40C]_-;\-* #,##0.00\ [$€-40C]_-;_-* &quot;-&quot;??\ [$€-40C]_-;_-@_-"/>
    <numFmt numFmtId="165" formatCode="_-* #,##0.00\ _€_-;\-* #,##0.00\ _€_-;_-* &quot;-&quot;??\ _€_-;_-@_-"/>
    <numFmt numFmtId="166" formatCode="#,##0.00\ &quot;€&quot;"/>
    <numFmt numFmtId="167" formatCode="0.0%"/>
  </numFmts>
  <fonts count="14">
    <font>
      <sz val="11"/>
      <color theme="1"/>
      <name val="Aptos Narrow"/>
      <family val="2"/>
      <scheme val="minor"/>
    </font>
    <font>
      <sz val="11"/>
      <color theme="1"/>
      <name val="Aptos Narrow"/>
      <family val="2"/>
      <scheme val="minor"/>
    </font>
    <font>
      <sz val="10"/>
      <color rgb="FFFF0000"/>
      <name val="PT Sans"/>
      <family val="2"/>
    </font>
    <font>
      <sz val="10"/>
      <color theme="6"/>
      <name val="PT Sans"/>
      <family val="2"/>
    </font>
    <font>
      <sz val="10"/>
      <color theme="0" tint="-0.34998626667073579"/>
      <name val="PT Sans"/>
      <family val="2"/>
    </font>
    <font>
      <b/>
      <sz val="10"/>
      <color theme="1"/>
      <name val="PT Sans"/>
      <family val="2"/>
    </font>
    <font>
      <sz val="10"/>
      <color theme="1"/>
      <name val="PT Sans"/>
      <family val="2"/>
    </font>
    <font>
      <b/>
      <sz val="10"/>
      <color rgb="FFFF0000"/>
      <name val="PT Sans"/>
      <family val="2"/>
    </font>
    <font>
      <b/>
      <sz val="9"/>
      <color theme="1"/>
      <name val="PT Sans"/>
      <family val="2"/>
    </font>
    <font>
      <b/>
      <i/>
      <sz val="9"/>
      <name val="PT Sans"/>
      <family val="2"/>
    </font>
    <font>
      <b/>
      <i/>
      <sz val="10"/>
      <name val="PT Sans"/>
      <family val="2"/>
    </font>
    <font>
      <i/>
      <sz val="9"/>
      <color theme="1"/>
      <name val="PT Sans"/>
      <family val="2"/>
    </font>
    <font>
      <sz val="9"/>
      <color theme="1"/>
      <name val="PT Sans"/>
      <family val="2"/>
    </font>
    <font>
      <i/>
      <sz val="10"/>
      <color theme="1"/>
      <name val="PT Sans"/>
      <family val="2"/>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2" tint="-0.14999847407452621"/>
        <bgColor indexed="64"/>
      </patternFill>
    </fill>
    <fill>
      <patternFill patternType="solid">
        <fgColor theme="0" tint="-0.249977111117893"/>
        <bgColor indexed="64"/>
      </patternFill>
    </fill>
    <fill>
      <patternFill patternType="solid">
        <fgColor theme="2" tint="-4.9989318521683403E-2"/>
        <bgColor indexed="64"/>
      </patternFill>
    </fill>
  </fills>
  <borders count="42">
    <border>
      <left/>
      <right/>
      <top/>
      <bottom/>
      <diagonal/>
    </border>
    <border>
      <left style="thin">
        <color indexed="64"/>
      </left>
      <right/>
      <top style="thin">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cellStyleXfs>
  <cellXfs count="103">
    <xf numFmtId="0" fontId="0" fillId="0" borderId="0" xfId="0"/>
    <xf numFmtId="9" fontId="2" fillId="0" borderId="0" xfId="0" applyNumberFormat="1" applyFont="1" applyAlignment="1">
      <alignment vertical="center"/>
    </xf>
    <xf numFmtId="10" fontId="3" fillId="0" borderId="0" xfId="0" applyNumberFormat="1" applyFont="1" applyAlignment="1">
      <alignment vertical="center"/>
    </xf>
    <xf numFmtId="9" fontId="3" fillId="0" borderId="0" xfId="0" applyNumberFormat="1" applyFont="1" applyAlignment="1">
      <alignment vertical="center"/>
    </xf>
    <xf numFmtId="0" fontId="4" fillId="0" borderId="0" xfId="0" applyFont="1" applyAlignment="1">
      <alignment vertical="center"/>
    </xf>
    <xf numFmtId="0" fontId="4" fillId="0" borderId="0" xfId="0" applyFont="1" applyAlignment="1">
      <alignment horizontal="right" vertical="center"/>
    </xf>
    <xf numFmtId="0" fontId="4" fillId="0" borderId="0" xfId="0" applyFont="1" applyAlignment="1">
      <alignment horizontal="left" vertical="center"/>
    </xf>
    <xf numFmtId="0" fontId="2" fillId="0" borderId="0" xfId="0" applyFont="1" applyAlignment="1">
      <alignment vertical="center"/>
    </xf>
    <xf numFmtId="0" fontId="6" fillId="0" borderId="0" xfId="0" applyFont="1" applyAlignment="1">
      <alignment vertical="center"/>
    </xf>
    <xf numFmtId="0" fontId="5" fillId="0" borderId="0" xfId="0" applyFont="1" applyAlignment="1">
      <alignment vertical="center" wrapText="1"/>
    </xf>
    <xf numFmtId="0" fontId="5" fillId="0" borderId="0" xfId="0" applyFont="1" applyAlignment="1">
      <alignment horizontal="right" vertical="top" wrapText="1"/>
    </xf>
    <xf numFmtId="0" fontId="6" fillId="0" borderId="0" xfId="0" applyFont="1" applyAlignment="1">
      <alignment horizontal="left" vertical="center"/>
    </xf>
    <xf numFmtId="0" fontId="5" fillId="0" borderId="0" xfId="0" applyFont="1" applyAlignment="1">
      <alignment horizontal="right" vertical="center" wrapText="1"/>
    </xf>
    <xf numFmtId="0" fontId="7" fillId="0" borderId="0" xfId="0" applyFont="1" applyAlignment="1">
      <alignment horizontal="center" vertical="center"/>
    </xf>
    <xf numFmtId="0" fontId="6" fillId="0" borderId="3" xfId="0" applyFont="1" applyBorder="1" applyAlignment="1">
      <alignment vertical="center"/>
    </xf>
    <xf numFmtId="0" fontId="6" fillId="0" borderId="4" xfId="0" applyFont="1" applyBorder="1" applyAlignment="1">
      <alignment vertical="center" wrapText="1"/>
    </xf>
    <xf numFmtId="0" fontId="6" fillId="0" borderId="0" xfId="0" applyFont="1" applyAlignment="1">
      <alignment horizontal="right" vertical="center"/>
    </xf>
    <xf numFmtId="0" fontId="6" fillId="0" borderId="5" xfId="0" applyFont="1" applyBorder="1" applyAlignment="1">
      <alignment vertical="center"/>
    </xf>
    <xf numFmtId="17" fontId="6" fillId="0" borderId="6" xfId="0" applyNumberFormat="1" applyFont="1" applyBorder="1" applyAlignment="1">
      <alignment horizontal="left"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left" vertical="center"/>
    </xf>
    <xf numFmtId="164" fontId="6" fillId="0" borderId="0" xfId="3" applyNumberFormat="1" applyFont="1" applyFill="1" applyBorder="1" applyAlignment="1">
      <alignment horizontal="center" vertical="center"/>
    </xf>
    <xf numFmtId="0" fontId="6" fillId="0" borderId="0" xfId="0" applyFont="1" applyAlignment="1">
      <alignment horizontal="left" vertical="center" indent="1"/>
    </xf>
    <xf numFmtId="0" fontId="5" fillId="2" borderId="10" xfId="0" applyFont="1" applyFill="1" applyBorder="1" applyAlignment="1">
      <alignment horizontal="center" vertical="center"/>
    </xf>
    <xf numFmtId="0" fontId="5" fillId="2" borderId="11" xfId="0" applyFont="1" applyFill="1" applyBorder="1" applyAlignment="1">
      <alignment horizontal="left" vertical="center" indent="1"/>
    </xf>
    <xf numFmtId="0" fontId="5" fillId="2" borderId="12"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3" borderId="0" xfId="0" applyFont="1" applyFill="1" applyAlignment="1">
      <alignment horizontal="left" vertical="center" wrapText="1"/>
    </xf>
    <xf numFmtId="0" fontId="5" fillId="3" borderId="0" xfId="0" applyFont="1" applyFill="1" applyAlignment="1">
      <alignment horizontal="center" vertical="center"/>
    </xf>
    <xf numFmtId="0" fontId="6" fillId="3" borderId="0" xfId="0" applyFont="1" applyFill="1" applyAlignment="1">
      <alignment horizontal="left" vertical="center"/>
    </xf>
    <xf numFmtId="0" fontId="6" fillId="3" borderId="0" xfId="0" applyFont="1" applyFill="1" applyAlignment="1">
      <alignment horizontal="right" vertical="center"/>
    </xf>
    <xf numFmtId="0" fontId="6" fillId="3" borderId="0" xfId="0" applyFont="1" applyFill="1" applyAlignment="1">
      <alignment horizontal="center" vertical="center"/>
    </xf>
    <xf numFmtId="0" fontId="8" fillId="4" borderId="16" xfId="0" applyFont="1" applyFill="1" applyBorder="1" applyAlignment="1">
      <alignment horizontal="center" vertical="center" wrapText="1"/>
    </xf>
    <xf numFmtId="0" fontId="5" fillId="4" borderId="17" xfId="0" applyFont="1" applyFill="1" applyBorder="1" applyAlignment="1">
      <alignment horizontal="left" vertical="center" wrapText="1"/>
    </xf>
    <xf numFmtId="0" fontId="9" fillId="4" borderId="17" xfId="0" applyFont="1" applyFill="1" applyBorder="1" applyAlignment="1">
      <alignment horizontal="right" vertical="center" wrapText="1"/>
    </xf>
    <xf numFmtId="167" fontId="9" fillId="4" borderId="18" xfId="2" applyNumberFormat="1" applyFont="1" applyFill="1" applyBorder="1" applyAlignment="1">
      <alignment horizontal="right" vertical="center" wrapText="1"/>
    </xf>
    <xf numFmtId="42" fontId="10" fillId="4" borderId="18" xfId="0" applyNumberFormat="1" applyFont="1" applyFill="1" applyBorder="1" applyAlignment="1">
      <alignment horizontal="right" vertical="center" wrapText="1"/>
    </xf>
    <xf numFmtId="0" fontId="9" fillId="4" borderId="19" xfId="0" applyFont="1" applyFill="1" applyBorder="1" applyAlignment="1">
      <alignment horizontal="right" vertical="center" wrapText="1"/>
    </xf>
    <xf numFmtId="0" fontId="11" fillId="3" borderId="0" xfId="0" applyFont="1" applyFill="1" applyAlignment="1">
      <alignment horizontal="left" vertical="center" wrapText="1"/>
    </xf>
    <xf numFmtId="0" fontId="8" fillId="5" borderId="20" xfId="0" applyFont="1" applyFill="1" applyBorder="1" applyAlignment="1">
      <alignment horizontal="center" vertical="center" wrapText="1"/>
    </xf>
    <xf numFmtId="0" fontId="5" fillId="5" borderId="21" xfId="0" applyFont="1" applyFill="1" applyBorder="1" applyAlignment="1">
      <alignment horizontal="left" vertical="center" wrapText="1"/>
    </xf>
    <xf numFmtId="44" fontId="5" fillId="5" borderId="3" xfId="0" applyNumberFormat="1" applyFont="1" applyFill="1" applyBorder="1" applyAlignment="1">
      <alignment horizontal="left" vertical="center" wrapText="1"/>
    </xf>
    <xf numFmtId="0" fontId="8" fillId="5" borderId="22" xfId="0" applyFont="1" applyFill="1" applyBorder="1" applyAlignment="1">
      <alignment horizontal="left" vertical="center" wrapText="1"/>
    </xf>
    <xf numFmtId="164" fontId="11" fillId="3" borderId="0" xfId="0" applyNumberFormat="1" applyFont="1" applyFill="1" applyAlignment="1" applyProtection="1">
      <alignment horizontal="left" vertical="center" wrapText="1"/>
      <protection locked="0"/>
    </xf>
    <xf numFmtId="0" fontId="12" fillId="0" borderId="20" xfId="0" applyFont="1" applyBorder="1" applyAlignment="1">
      <alignment horizontal="center" vertical="center"/>
    </xf>
    <xf numFmtId="0" fontId="6" fillId="3" borderId="21" xfId="0" applyFont="1" applyFill="1" applyBorder="1" applyAlignment="1">
      <alignment horizontal="left" vertical="center" wrapText="1" indent="1"/>
    </xf>
    <xf numFmtId="0" fontId="6" fillId="0" borderId="21" xfId="0" applyFont="1" applyBorder="1" applyAlignment="1">
      <alignment horizontal="center" vertical="center"/>
    </xf>
    <xf numFmtId="2" fontId="6" fillId="0" borderId="21" xfId="0" applyNumberFormat="1" applyFont="1" applyBorder="1" applyAlignment="1">
      <alignment horizontal="center" vertical="center"/>
    </xf>
    <xf numFmtId="164" fontId="6" fillId="0" borderId="21" xfId="3" applyNumberFormat="1" applyFont="1" applyFill="1" applyBorder="1" applyAlignment="1">
      <alignment horizontal="center" vertical="center"/>
    </xf>
    <xf numFmtId="44" fontId="6" fillId="0" borderId="3" xfId="1" applyFont="1" applyFill="1" applyBorder="1" applyAlignment="1">
      <alignment vertical="center"/>
    </xf>
    <xf numFmtId="167" fontId="6" fillId="0" borderId="22" xfId="0" applyNumberFormat="1" applyFont="1" applyBorder="1" applyAlignment="1">
      <alignment horizontal="center" vertical="center"/>
    </xf>
    <xf numFmtId="44" fontId="6" fillId="3" borderId="0" xfId="1" applyFont="1" applyFill="1" applyAlignment="1">
      <alignment horizontal="right" vertical="center"/>
    </xf>
    <xf numFmtId="2" fontId="5" fillId="5" borderId="21" xfId="0" applyNumberFormat="1" applyFont="1" applyFill="1" applyBorder="1" applyAlignment="1">
      <alignment horizontal="left" vertical="center" wrapText="1"/>
    </xf>
    <xf numFmtId="0" fontId="12" fillId="6" borderId="20" xfId="0" applyFont="1" applyFill="1" applyBorder="1" applyAlignment="1">
      <alignment horizontal="center" vertical="center"/>
    </xf>
    <xf numFmtId="0" fontId="6" fillId="6" borderId="21" xfId="0" applyFont="1" applyFill="1" applyBorder="1" applyAlignment="1">
      <alignment horizontal="left" vertical="center" wrapText="1" indent="1"/>
    </xf>
    <xf numFmtId="0" fontId="6" fillId="6" borderId="21" xfId="0" applyFont="1" applyFill="1" applyBorder="1" applyAlignment="1">
      <alignment horizontal="center" vertical="center"/>
    </xf>
    <xf numFmtId="2" fontId="6" fillId="6" borderId="21" xfId="0" applyNumberFormat="1" applyFont="1" applyFill="1" applyBorder="1" applyAlignment="1">
      <alignment horizontal="center" vertical="center"/>
    </xf>
    <xf numFmtId="1" fontId="6" fillId="6" borderId="21" xfId="0" applyNumberFormat="1" applyFont="1" applyFill="1" applyBorder="1" applyAlignment="1">
      <alignment horizontal="center" vertical="center"/>
    </xf>
    <xf numFmtId="164" fontId="6" fillId="6" borderId="21" xfId="3" applyNumberFormat="1" applyFont="1" applyFill="1" applyBorder="1" applyAlignment="1">
      <alignment horizontal="center" vertical="center"/>
    </xf>
    <xf numFmtId="44" fontId="6" fillId="6" borderId="3" xfId="1" applyFont="1" applyFill="1" applyBorder="1" applyAlignment="1">
      <alignment vertical="center"/>
    </xf>
    <xf numFmtId="167" fontId="6" fillId="6" borderId="22" xfId="0" applyNumberFormat="1" applyFont="1" applyFill="1" applyBorder="1" applyAlignment="1">
      <alignment horizontal="center" vertical="center"/>
    </xf>
    <xf numFmtId="0" fontId="6" fillId="3" borderId="0" xfId="0" applyFont="1" applyFill="1" applyAlignment="1">
      <alignment horizontal="left" vertical="center" wrapText="1" indent="1"/>
    </xf>
    <xf numFmtId="0" fontId="12" fillId="0" borderId="23" xfId="0" applyFont="1" applyBorder="1" applyAlignment="1">
      <alignment horizontal="center" vertical="center"/>
    </xf>
    <xf numFmtId="0" fontId="6" fillId="3" borderId="24" xfId="0" applyFont="1" applyFill="1" applyBorder="1" applyAlignment="1">
      <alignment horizontal="left" vertical="center" wrapText="1" indent="1"/>
    </xf>
    <xf numFmtId="0" fontId="6" fillId="0" borderId="24" xfId="0" applyFont="1" applyBorder="1" applyAlignment="1">
      <alignment horizontal="center" vertical="center"/>
    </xf>
    <xf numFmtId="2" fontId="6" fillId="0" borderId="24" xfId="0" applyNumberFormat="1" applyFont="1" applyBorder="1" applyAlignment="1">
      <alignment horizontal="center" vertical="center"/>
    </xf>
    <xf numFmtId="164" fontId="6" fillId="0" borderId="24" xfId="3" applyNumberFormat="1" applyFont="1" applyFill="1" applyBorder="1" applyAlignment="1">
      <alignment horizontal="center" vertical="center"/>
    </xf>
    <xf numFmtId="44" fontId="6" fillId="0" borderId="25" xfId="1" applyFont="1" applyFill="1" applyBorder="1" applyAlignment="1">
      <alignment vertical="center"/>
    </xf>
    <xf numFmtId="167" fontId="6" fillId="0" borderId="26" xfId="0" applyNumberFormat="1" applyFont="1" applyBorder="1" applyAlignment="1">
      <alignment horizontal="center" vertical="center"/>
    </xf>
    <xf numFmtId="164" fontId="11" fillId="3" borderId="0" xfId="0" applyNumberFormat="1" applyFont="1" applyFill="1" applyAlignment="1" applyProtection="1">
      <alignment horizontal="center" vertical="center" wrapText="1"/>
      <protection locked="0"/>
    </xf>
    <xf numFmtId="0" fontId="11" fillId="3" borderId="0" xfId="0" applyFont="1" applyFill="1" applyAlignment="1">
      <alignment horizontal="center" vertical="center" wrapText="1"/>
    </xf>
    <xf numFmtId="44" fontId="5" fillId="0" borderId="29" xfId="1" applyFont="1" applyBorder="1" applyAlignment="1">
      <alignment vertical="center"/>
    </xf>
    <xf numFmtId="44" fontId="5" fillId="0" borderId="30" xfId="1" applyFont="1" applyBorder="1" applyAlignment="1">
      <alignment vertical="center"/>
    </xf>
    <xf numFmtId="44" fontId="5" fillId="0" borderId="31" xfId="1" applyFont="1" applyBorder="1" applyAlignment="1">
      <alignment vertical="center"/>
    </xf>
    <xf numFmtId="0" fontId="6" fillId="0" borderId="32" xfId="0" applyFont="1" applyBorder="1" applyAlignment="1">
      <alignment horizontal="right" vertical="center"/>
    </xf>
    <xf numFmtId="167" fontId="6" fillId="0" borderId="21" xfId="0" applyNumberFormat="1" applyFont="1" applyBorder="1" applyAlignment="1">
      <alignment horizontal="center" vertical="center"/>
    </xf>
    <xf numFmtId="0" fontId="6" fillId="0" borderId="33" xfId="0" applyFont="1" applyBorder="1" applyAlignment="1">
      <alignment horizontal="right" vertical="center"/>
    </xf>
    <xf numFmtId="44" fontId="6" fillId="0" borderId="34" xfId="1" applyFont="1" applyBorder="1" applyAlignment="1">
      <alignment horizontal="right" vertical="center"/>
    </xf>
    <xf numFmtId="0" fontId="6" fillId="0" borderId="34" xfId="0" applyFont="1" applyBorder="1" applyAlignment="1">
      <alignment horizontal="right" vertical="center"/>
    </xf>
    <xf numFmtId="44" fontId="6" fillId="0" borderId="35" xfId="1" applyFont="1" applyBorder="1" applyAlignment="1">
      <alignment horizontal="center" vertical="center"/>
    </xf>
    <xf numFmtId="44" fontId="6" fillId="0" borderId="33" xfId="1" applyFont="1" applyBorder="1" applyAlignment="1">
      <alignment horizontal="right" vertical="center"/>
    </xf>
    <xf numFmtId="44" fontId="6" fillId="0" borderId="36" xfId="1" applyFont="1" applyBorder="1" applyAlignment="1">
      <alignment vertical="center"/>
    </xf>
    <xf numFmtId="44" fontId="5" fillId="0" borderId="39" xfId="0" applyNumberFormat="1" applyFont="1" applyBorder="1" applyAlignment="1">
      <alignment vertical="center"/>
    </xf>
    <xf numFmtId="44" fontId="5" fillId="0" borderId="40" xfId="0" applyNumberFormat="1" applyFont="1" applyBorder="1" applyAlignment="1">
      <alignment vertical="center"/>
    </xf>
    <xf numFmtId="44" fontId="5" fillId="0" borderId="41" xfId="0" applyNumberFormat="1" applyFont="1" applyBorder="1" applyAlignment="1">
      <alignment vertical="center"/>
    </xf>
    <xf numFmtId="44" fontId="5" fillId="0" borderId="0" xfId="0" applyNumberFormat="1" applyFont="1" applyAlignment="1">
      <alignment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5" fillId="0" borderId="1" xfId="0" applyFont="1" applyBorder="1" applyAlignment="1">
      <alignment horizontal="left" vertical="center"/>
    </xf>
    <xf numFmtId="0" fontId="5" fillId="0" borderId="3" xfId="0" applyFont="1" applyBorder="1" applyAlignment="1">
      <alignment horizontal="left" vertical="center"/>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6" fillId="0" borderId="0" xfId="0" applyFont="1" applyAlignment="1">
      <alignment horizontal="left" vertical="center"/>
    </xf>
    <xf numFmtId="166" fontId="6" fillId="0" borderId="0" xfId="0" applyNumberFormat="1" applyFont="1" applyAlignment="1">
      <alignment horizontal="right"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cellXfs>
  <cellStyles count="4">
    <cellStyle name="Milliers 2" xfId="3" xr:uid="{F7F3BE67-83C2-425A-BF3C-53F370D45A27}"/>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3234218</xdr:colOff>
      <xdr:row>1</xdr:row>
      <xdr:rowOff>88476</xdr:rowOff>
    </xdr:from>
    <xdr:to>
      <xdr:col>2</xdr:col>
      <xdr:colOff>4957668</xdr:colOff>
      <xdr:row>3</xdr:row>
      <xdr:rowOff>111336</xdr:rowOff>
    </xdr:to>
    <xdr:pic>
      <xdr:nvPicPr>
        <xdr:cNvPr id="2" name="Image 1">
          <a:extLst>
            <a:ext uri="{FF2B5EF4-FFF2-40B4-BE49-F238E27FC236}">
              <a16:creationId xmlns:a16="http://schemas.microsoft.com/office/drawing/2014/main" id="{806F1313-BD25-43EC-937A-A607F596F8C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224818" y="88476"/>
          <a:ext cx="1532950" cy="39433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1EC15-FA2D-4F20-A50F-AB9E7DBD9CC7}">
  <sheetPr>
    <pageSetUpPr fitToPage="1"/>
  </sheetPr>
  <dimension ref="A1:AF79"/>
  <sheetViews>
    <sheetView tabSelected="1" topLeftCell="A40" zoomScale="85" zoomScaleNormal="85" workbookViewId="0">
      <selection activeCell="T18" sqref="T18"/>
    </sheetView>
  </sheetViews>
  <sheetFormatPr defaultColWidth="12.85546875" defaultRowHeight="13.5"/>
  <cols>
    <col min="1" max="1" width="5.140625" style="19" customWidth="1"/>
    <col min="2" max="2" width="9.7109375" style="20" customWidth="1"/>
    <col min="3" max="3" width="78.28515625" style="23" customWidth="1"/>
    <col min="4" max="4" width="13.140625" style="20" bestFit="1" customWidth="1"/>
    <col min="5" max="26" width="14.5703125" style="20" customWidth="1"/>
    <col min="27" max="27" width="15.42578125" style="20" customWidth="1"/>
    <col min="28" max="28" width="14" style="20" customWidth="1"/>
    <col min="29" max="29" width="15.7109375" style="16" customWidth="1"/>
    <col min="30" max="30" width="4.42578125" style="11" customWidth="1"/>
    <col min="31" max="16384" width="12.85546875" style="20"/>
  </cols>
  <sheetData>
    <row r="1" spans="1:31" s="4" customFormat="1" ht="14.25" hidden="1" thickBot="1">
      <c r="A1" s="1">
        <v>0.2</v>
      </c>
      <c r="B1" s="2">
        <v>5.5E-2</v>
      </c>
      <c r="C1" s="3">
        <v>0.1</v>
      </c>
      <c r="D1" s="3">
        <v>0.2</v>
      </c>
      <c r="AC1" s="5"/>
      <c r="AD1" s="6"/>
    </row>
    <row r="2" spans="1:31" s="8" customFormat="1" ht="12.75" customHeight="1">
      <c r="A2" s="7"/>
      <c r="B2" s="92"/>
      <c r="C2" s="94" t="s">
        <v>0</v>
      </c>
      <c r="E2" s="9"/>
      <c r="F2" s="9"/>
      <c r="G2" s="9"/>
      <c r="H2" s="9"/>
      <c r="I2" s="9"/>
      <c r="J2" s="9"/>
      <c r="K2" s="9"/>
      <c r="L2" s="9"/>
      <c r="M2" s="9"/>
      <c r="N2" s="9"/>
      <c r="O2" s="9"/>
      <c r="P2" s="9"/>
      <c r="Q2" s="9"/>
      <c r="R2" s="9"/>
      <c r="S2" s="9"/>
      <c r="T2" s="9"/>
      <c r="U2" s="9"/>
      <c r="V2" s="9"/>
      <c r="W2" s="9"/>
      <c r="X2" s="9"/>
      <c r="Y2" s="9"/>
      <c r="Z2" s="9"/>
      <c r="AA2" s="9"/>
      <c r="AB2" s="9"/>
      <c r="AC2" s="10"/>
      <c r="AD2" s="11"/>
      <c r="AE2" s="4"/>
    </row>
    <row r="3" spans="1:31" s="8" customFormat="1">
      <c r="A3" s="7"/>
      <c r="B3" s="93"/>
      <c r="C3" s="95"/>
      <c r="D3" s="9"/>
      <c r="E3" s="9"/>
      <c r="F3" s="9"/>
      <c r="G3" s="9"/>
      <c r="H3" s="9"/>
      <c r="I3" s="9"/>
      <c r="J3" s="9"/>
      <c r="K3" s="9"/>
      <c r="L3" s="9"/>
      <c r="M3" s="9"/>
      <c r="N3" s="9"/>
      <c r="O3" s="9"/>
      <c r="P3" s="9"/>
      <c r="Q3" s="9"/>
      <c r="R3" s="9"/>
      <c r="S3" s="9"/>
      <c r="T3" s="9"/>
      <c r="U3" s="9"/>
      <c r="V3" s="9"/>
      <c r="W3" s="9"/>
      <c r="X3" s="9"/>
      <c r="Y3" s="9"/>
      <c r="Z3" s="9"/>
      <c r="AA3" s="9"/>
      <c r="AB3" s="9"/>
      <c r="AC3" s="12"/>
      <c r="AD3" s="11"/>
      <c r="AE3" s="4"/>
    </row>
    <row r="4" spans="1:31" s="8" customFormat="1" ht="15" customHeight="1">
      <c r="A4" s="13"/>
      <c r="B4" s="14"/>
      <c r="C4" s="15" t="s">
        <v>1</v>
      </c>
      <c r="AC4" s="16"/>
      <c r="AD4" s="11"/>
      <c r="AE4" s="4"/>
    </row>
    <row r="5" spans="1:31" s="8" customFormat="1" ht="14.65" customHeight="1">
      <c r="A5" s="7"/>
      <c r="B5" s="17"/>
      <c r="C5" s="18">
        <f ca="1">TODAY()</f>
        <v>45827</v>
      </c>
      <c r="AC5" s="16"/>
      <c r="AD5" s="11"/>
      <c r="AE5" s="4"/>
    </row>
    <row r="6" spans="1:31">
      <c r="C6" s="20"/>
      <c r="D6" s="96"/>
      <c r="E6" s="96"/>
      <c r="F6" s="11"/>
      <c r="G6" s="11"/>
      <c r="H6" s="11"/>
      <c r="I6" s="11"/>
      <c r="J6" s="11"/>
      <c r="K6" s="11"/>
      <c r="L6" s="11"/>
      <c r="M6" s="11"/>
      <c r="N6" s="11"/>
      <c r="O6" s="11"/>
      <c r="P6" s="11"/>
      <c r="Q6" s="11"/>
      <c r="R6" s="11"/>
      <c r="S6" s="11"/>
      <c r="T6" s="11"/>
      <c r="U6" s="11"/>
      <c r="V6" s="11"/>
      <c r="W6" s="11"/>
      <c r="X6" s="11"/>
      <c r="Y6" s="11"/>
      <c r="Z6" s="11"/>
      <c r="AA6" s="11"/>
      <c r="AB6" s="96"/>
      <c r="AC6" s="96"/>
      <c r="AE6" s="4"/>
    </row>
    <row r="7" spans="1:31" ht="14.25" thickBot="1">
      <c r="B7" s="21"/>
      <c r="C7" s="21" t="s">
        <v>2</v>
      </c>
      <c r="D7" s="96"/>
      <c r="E7" s="96"/>
      <c r="F7" s="11"/>
      <c r="G7" s="11"/>
      <c r="H7" s="11"/>
      <c r="I7" s="11"/>
      <c r="J7" s="11"/>
      <c r="K7" s="11"/>
      <c r="L7" s="11"/>
      <c r="M7" s="11"/>
      <c r="N7" s="11"/>
      <c r="O7" s="11"/>
      <c r="P7" s="11"/>
      <c r="Q7" s="11"/>
      <c r="R7" s="11"/>
      <c r="S7" s="11"/>
      <c r="T7" s="11"/>
      <c r="U7" s="11"/>
      <c r="V7" s="11"/>
      <c r="W7" s="11"/>
      <c r="X7" s="11"/>
      <c r="Y7" s="11"/>
      <c r="Z7" s="11"/>
      <c r="AA7" s="22"/>
      <c r="AB7" s="97"/>
      <c r="AC7" s="97"/>
      <c r="AE7" s="4"/>
    </row>
    <row r="8" spans="1:31" ht="15.75" customHeight="1" thickBot="1">
      <c r="E8" s="98" t="s">
        <v>3</v>
      </c>
      <c r="F8" s="99"/>
      <c r="G8" s="99"/>
      <c r="H8" s="99"/>
      <c r="I8" s="99"/>
      <c r="J8" s="99"/>
      <c r="K8" s="99"/>
      <c r="L8" s="99"/>
      <c r="M8" s="99"/>
      <c r="N8" s="99"/>
      <c r="O8" s="100"/>
      <c r="P8" s="99" t="s">
        <v>4</v>
      </c>
      <c r="Q8" s="99"/>
      <c r="R8" s="99"/>
      <c r="S8" s="99"/>
      <c r="T8" s="99"/>
      <c r="U8" s="99"/>
      <c r="V8" s="99"/>
      <c r="W8" s="99"/>
      <c r="X8" s="99"/>
      <c r="Y8" s="99"/>
      <c r="Z8" s="100"/>
    </row>
    <row r="9" spans="1:31" ht="15.75" customHeight="1" thickBot="1">
      <c r="B9" s="24" t="s">
        <v>5</v>
      </c>
      <c r="C9" s="25" t="s">
        <v>6</v>
      </c>
      <c r="D9" s="26" t="s">
        <v>7</v>
      </c>
      <c r="E9" s="24" t="s">
        <v>8</v>
      </c>
      <c r="F9" s="27" t="s">
        <v>9</v>
      </c>
      <c r="G9" s="27" t="s">
        <v>10</v>
      </c>
      <c r="H9" s="27" t="s">
        <v>11</v>
      </c>
      <c r="I9" s="27" t="s">
        <v>12</v>
      </c>
      <c r="J9" s="27" t="s">
        <v>13</v>
      </c>
      <c r="K9" s="27" t="s">
        <v>14</v>
      </c>
      <c r="L9" s="27" t="s">
        <v>15</v>
      </c>
      <c r="M9" s="27" t="s">
        <v>16</v>
      </c>
      <c r="N9" s="27" t="s">
        <v>17</v>
      </c>
      <c r="O9" s="28" t="s">
        <v>18</v>
      </c>
      <c r="P9" s="29" t="s">
        <v>8</v>
      </c>
      <c r="Q9" s="27" t="s">
        <v>9</v>
      </c>
      <c r="R9" s="27" t="s">
        <v>10</v>
      </c>
      <c r="S9" s="27" t="s">
        <v>11</v>
      </c>
      <c r="T9" s="27" t="s">
        <v>12</v>
      </c>
      <c r="U9" s="27" t="s">
        <v>13</v>
      </c>
      <c r="V9" s="27" t="s">
        <v>14</v>
      </c>
      <c r="W9" s="27" t="s">
        <v>15</v>
      </c>
      <c r="X9" s="27" t="s">
        <v>16</v>
      </c>
      <c r="Y9" s="27" t="s">
        <v>17</v>
      </c>
      <c r="Z9" s="27" t="s">
        <v>18</v>
      </c>
      <c r="AA9" s="27" t="s">
        <v>19</v>
      </c>
      <c r="AB9" s="28" t="s">
        <v>20</v>
      </c>
      <c r="AC9" s="30" t="s">
        <v>21</v>
      </c>
      <c r="AD9" s="31"/>
      <c r="AE9" s="32"/>
    </row>
    <row r="10" spans="1:31" ht="14.25" thickBot="1">
      <c r="AB10" s="16"/>
      <c r="AC10" s="20"/>
      <c r="AD10" s="33"/>
      <c r="AE10" s="34"/>
    </row>
    <row r="11" spans="1:31">
      <c r="A11" s="35"/>
      <c r="B11" s="36">
        <v>3</v>
      </c>
      <c r="C11" s="37" t="s">
        <v>22</v>
      </c>
      <c r="D11" s="38"/>
      <c r="E11" s="38"/>
      <c r="F11" s="38"/>
      <c r="G11" s="38"/>
      <c r="H11" s="38"/>
      <c r="I11" s="38"/>
      <c r="J11" s="38"/>
      <c r="K11" s="38"/>
      <c r="L11" s="38"/>
      <c r="M11" s="38"/>
      <c r="N11" s="38"/>
      <c r="O11" s="38"/>
      <c r="P11" s="38"/>
      <c r="Q11" s="38"/>
      <c r="R11" s="38"/>
      <c r="S11" s="38"/>
      <c r="T11" s="38"/>
      <c r="U11" s="38"/>
      <c r="V11" s="38"/>
      <c r="W11" s="38"/>
      <c r="X11" s="38"/>
      <c r="Y11" s="38"/>
      <c r="Z11" s="38"/>
      <c r="AA11" s="39"/>
      <c r="AB11" s="40">
        <f>SUBTOTAL(9,AB12:AB62)</f>
        <v>0</v>
      </c>
      <c r="AC11" s="41"/>
      <c r="AD11" s="42"/>
    </row>
    <row r="12" spans="1:31">
      <c r="B12" s="43" t="s">
        <v>23</v>
      </c>
      <c r="C12" s="44" t="s">
        <v>24</v>
      </c>
      <c r="D12" s="44"/>
      <c r="E12" s="44"/>
      <c r="F12" s="44"/>
      <c r="G12" s="44"/>
      <c r="H12" s="44"/>
      <c r="I12" s="44"/>
      <c r="J12" s="44"/>
      <c r="K12" s="44"/>
      <c r="L12" s="44"/>
      <c r="M12" s="44"/>
      <c r="N12" s="44"/>
      <c r="O12" s="44"/>
      <c r="P12" s="44"/>
      <c r="Q12" s="44"/>
      <c r="R12" s="44"/>
      <c r="S12" s="44"/>
      <c r="T12" s="44"/>
      <c r="U12" s="44"/>
      <c r="V12" s="44"/>
      <c r="W12" s="44"/>
      <c r="X12" s="44"/>
      <c r="Y12" s="44"/>
      <c r="Z12" s="44"/>
      <c r="AA12" s="44"/>
      <c r="AB12" s="45">
        <f>SUBTOTAL(9,AB13)</f>
        <v>0</v>
      </c>
      <c r="AC12" s="46"/>
      <c r="AD12" s="47"/>
    </row>
    <row r="13" spans="1:31" ht="94.5">
      <c r="B13" s="48"/>
      <c r="C13" s="49" t="s">
        <v>25</v>
      </c>
      <c r="D13" s="50" t="s">
        <v>26</v>
      </c>
      <c r="E13" s="51">
        <v>15</v>
      </c>
      <c r="F13" s="51">
        <v>15</v>
      </c>
      <c r="G13" s="51">
        <v>15</v>
      </c>
      <c r="H13" s="51">
        <v>15</v>
      </c>
      <c r="I13" s="51">
        <v>15</v>
      </c>
      <c r="J13" s="51">
        <v>15</v>
      </c>
      <c r="K13" s="51">
        <v>15</v>
      </c>
      <c r="L13" s="51">
        <v>15</v>
      </c>
      <c r="M13" s="51">
        <v>15</v>
      </c>
      <c r="N13" s="51">
        <v>0</v>
      </c>
      <c r="O13" s="51">
        <v>15</v>
      </c>
      <c r="P13" s="51"/>
      <c r="Q13" s="51"/>
      <c r="R13" s="51"/>
      <c r="S13" s="51"/>
      <c r="T13" s="51"/>
      <c r="U13" s="51"/>
      <c r="V13" s="51"/>
      <c r="W13" s="51"/>
      <c r="X13" s="51"/>
      <c r="Y13" s="51"/>
      <c r="Z13" s="51">
        <f>SUM(P13:Y13)</f>
        <v>0</v>
      </c>
      <c r="AA13" s="52"/>
      <c r="AB13" s="53">
        <f>ROUND(Z13*AA13,2)</f>
        <v>0</v>
      </c>
      <c r="AC13" s="54">
        <v>0.2</v>
      </c>
      <c r="AD13" s="33"/>
      <c r="AE13" s="55"/>
    </row>
    <row r="14" spans="1:31">
      <c r="B14" s="43" t="s">
        <v>27</v>
      </c>
      <c r="C14" s="44" t="s">
        <v>24</v>
      </c>
      <c r="D14" s="44"/>
      <c r="E14" s="44"/>
      <c r="F14" s="44"/>
      <c r="G14" s="44"/>
      <c r="H14" s="44"/>
      <c r="I14" s="44"/>
      <c r="J14" s="44"/>
      <c r="K14" s="44"/>
      <c r="L14" s="44"/>
      <c r="M14" s="44"/>
      <c r="N14" s="44"/>
      <c r="O14" s="44"/>
      <c r="P14" s="44"/>
      <c r="Q14" s="44"/>
      <c r="R14" s="44"/>
      <c r="S14" s="44"/>
      <c r="T14" s="44"/>
      <c r="U14" s="44"/>
      <c r="V14" s="44"/>
      <c r="W14" s="44"/>
      <c r="X14" s="44"/>
      <c r="Y14" s="44"/>
      <c r="Z14" s="44"/>
      <c r="AA14" s="44"/>
      <c r="AB14" s="45">
        <f>SUBTOTAL(9,AB15:AB16)</f>
        <v>0</v>
      </c>
      <c r="AC14" s="46"/>
      <c r="AD14" s="33"/>
      <c r="AE14" s="55"/>
    </row>
    <row r="15" spans="1:31">
      <c r="B15" s="48"/>
      <c r="C15" s="49" t="s">
        <v>28</v>
      </c>
      <c r="D15" s="50" t="s">
        <v>29</v>
      </c>
      <c r="E15" s="51">
        <v>0.1111111111111111</v>
      </c>
      <c r="F15" s="51">
        <v>0.1111111111111111</v>
      </c>
      <c r="G15" s="51">
        <v>0.1111111111111111</v>
      </c>
      <c r="H15" s="51">
        <v>0.1111111111111111</v>
      </c>
      <c r="I15" s="51">
        <v>0.1111111111111111</v>
      </c>
      <c r="J15" s="51">
        <v>0.1111111111111111</v>
      </c>
      <c r="K15" s="51">
        <v>0.1111111111111111</v>
      </c>
      <c r="L15" s="51">
        <v>0.1111111111111111</v>
      </c>
      <c r="M15" s="51">
        <v>0.1111111111111111</v>
      </c>
      <c r="N15" s="51">
        <v>0</v>
      </c>
      <c r="O15" s="51">
        <v>1</v>
      </c>
      <c r="P15" s="51"/>
      <c r="Q15" s="51"/>
      <c r="R15" s="51"/>
      <c r="S15" s="51"/>
      <c r="T15" s="51"/>
      <c r="U15" s="51"/>
      <c r="V15" s="51"/>
      <c r="W15" s="51"/>
      <c r="X15" s="51"/>
      <c r="Y15" s="51"/>
      <c r="Z15" s="51">
        <f>SUM(P15:Y15)</f>
        <v>0</v>
      </c>
      <c r="AA15" s="52"/>
      <c r="AB15" s="53">
        <f>ROUND(Z15*AA15,2)</f>
        <v>0</v>
      </c>
      <c r="AC15" s="54">
        <v>0.2</v>
      </c>
      <c r="AD15" s="33"/>
      <c r="AE15" s="55"/>
    </row>
    <row r="16" spans="1:31">
      <c r="B16" s="48"/>
      <c r="C16" s="49" t="s">
        <v>30</v>
      </c>
      <c r="D16" s="50" t="s">
        <v>29</v>
      </c>
      <c r="E16" s="51">
        <v>0.1111111111111111</v>
      </c>
      <c r="F16" s="51">
        <v>0.1111111111111111</v>
      </c>
      <c r="G16" s="51">
        <v>0.1111111111111111</v>
      </c>
      <c r="H16" s="51">
        <v>0.1111111111111111</v>
      </c>
      <c r="I16" s="51">
        <v>0.1111111111111111</v>
      </c>
      <c r="J16" s="51">
        <v>0.1111111111111111</v>
      </c>
      <c r="K16" s="51">
        <v>0.1111111111111111</v>
      </c>
      <c r="L16" s="51">
        <v>0.1111111111111111</v>
      </c>
      <c r="M16" s="51">
        <v>0.1111111111111111</v>
      </c>
      <c r="N16" s="51">
        <v>0</v>
      </c>
      <c r="O16" s="51">
        <v>1</v>
      </c>
      <c r="P16" s="51"/>
      <c r="Q16" s="51"/>
      <c r="R16" s="51"/>
      <c r="S16" s="51"/>
      <c r="T16" s="51"/>
      <c r="U16" s="51"/>
      <c r="V16" s="51"/>
      <c r="W16" s="51"/>
      <c r="X16" s="51"/>
      <c r="Y16" s="51"/>
      <c r="Z16" s="51">
        <f>SUM(P16:Y16)</f>
        <v>0</v>
      </c>
      <c r="AA16" s="52"/>
      <c r="AB16" s="53">
        <f>ROUND(Z16*AA16,2)</f>
        <v>0</v>
      </c>
      <c r="AC16" s="54">
        <v>0.2</v>
      </c>
      <c r="AD16" s="33"/>
      <c r="AE16" s="55"/>
    </row>
    <row r="17" spans="2:31">
      <c r="B17" s="43" t="s">
        <v>31</v>
      </c>
      <c r="C17" s="44" t="s">
        <v>32</v>
      </c>
      <c r="D17" s="44"/>
      <c r="E17" s="44"/>
      <c r="F17" s="44"/>
      <c r="G17" s="44"/>
      <c r="H17" s="44"/>
      <c r="I17" s="44"/>
      <c r="J17" s="44"/>
      <c r="K17" s="44"/>
      <c r="L17" s="44"/>
      <c r="M17" s="44"/>
      <c r="N17" s="44"/>
      <c r="O17" s="44"/>
      <c r="P17" s="44"/>
      <c r="Q17" s="44"/>
      <c r="R17" s="44"/>
      <c r="S17" s="44"/>
      <c r="T17" s="44"/>
      <c r="U17" s="44"/>
      <c r="V17" s="44"/>
      <c r="W17" s="44"/>
      <c r="X17" s="44"/>
      <c r="Y17" s="44"/>
      <c r="Z17" s="44"/>
      <c r="AA17" s="44"/>
      <c r="AB17" s="45">
        <f>SUBTOTAL(9,AB18)</f>
        <v>0</v>
      </c>
      <c r="AC17" s="46"/>
      <c r="AD17" s="33"/>
      <c r="AE17" s="55"/>
    </row>
    <row r="18" spans="2:31">
      <c r="B18" s="48"/>
      <c r="C18" s="49" t="s">
        <v>33</v>
      </c>
      <c r="D18" s="50" t="s">
        <v>29</v>
      </c>
      <c r="E18" s="51">
        <v>0</v>
      </c>
      <c r="F18" s="51">
        <v>1</v>
      </c>
      <c r="G18" s="51">
        <v>0</v>
      </c>
      <c r="H18" s="51">
        <v>0</v>
      </c>
      <c r="I18" s="51">
        <v>0</v>
      </c>
      <c r="J18" s="51">
        <v>0</v>
      </c>
      <c r="K18" s="51">
        <v>0</v>
      </c>
      <c r="L18" s="51">
        <v>0</v>
      </c>
      <c r="M18" s="51">
        <v>0</v>
      </c>
      <c r="N18" s="51">
        <v>0</v>
      </c>
      <c r="O18" s="51">
        <f t="shared" ref="O18" si="0">SUM(E18:N18)</f>
        <v>1</v>
      </c>
      <c r="P18" s="51"/>
      <c r="Q18" s="51"/>
      <c r="R18" s="51"/>
      <c r="S18" s="51"/>
      <c r="T18" s="51"/>
      <c r="U18" s="51"/>
      <c r="V18" s="51"/>
      <c r="W18" s="51"/>
      <c r="X18" s="51"/>
      <c r="Y18" s="51"/>
      <c r="Z18" s="51">
        <f>SUM(P18:Y18)</f>
        <v>0</v>
      </c>
      <c r="AA18" s="52"/>
      <c r="AB18" s="53">
        <f>ROUND(Z18*AA18,2)</f>
        <v>0</v>
      </c>
      <c r="AC18" s="54">
        <v>0.2</v>
      </c>
      <c r="AD18" s="33"/>
      <c r="AE18" s="55"/>
    </row>
    <row r="19" spans="2:31">
      <c r="B19" s="43" t="s">
        <v>34</v>
      </c>
      <c r="C19" s="44" t="s">
        <v>35</v>
      </c>
      <c r="D19" s="44"/>
      <c r="E19" s="44"/>
      <c r="F19" s="44"/>
      <c r="G19" s="44"/>
      <c r="H19" s="44"/>
      <c r="I19" s="44"/>
      <c r="J19" s="44"/>
      <c r="K19" s="44"/>
      <c r="L19" s="44"/>
      <c r="M19" s="44"/>
      <c r="N19" s="44"/>
      <c r="O19" s="44"/>
      <c r="P19" s="44"/>
      <c r="Q19" s="44"/>
      <c r="R19" s="44"/>
      <c r="S19" s="44"/>
      <c r="T19" s="44"/>
      <c r="U19" s="44"/>
      <c r="V19" s="44"/>
      <c r="W19" s="44"/>
      <c r="X19" s="44"/>
      <c r="Y19" s="44"/>
      <c r="Z19" s="44"/>
      <c r="AA19" s="44"/>
      <c r="AB19" s="45">
        <f>SUBTOTAL(9,AB20)</f>
        <v>0</v>
      </c>
      <c r="AC19" s="46"/>
      <c r="AD19" s="33"/>
      <c r="AE19" s="55"/>
    </row>
    <row r="20" spans="2:31">
      <c r="B20" s="48"/>
      <c r="C20" s="49" t="s">
        <v>36</v>
      </c>
      <c r="D20" s="50" t="s">
        <v>26</v>
      </c>
      <c r="E20" s="51">
        <v>15</v>
      </c>
      <c r="F20" s="51">
        <v>15</v>
      </c>
      <c r="G20" s="51">
        <v>15</v>
      </c>
      <c r="H20" s="51">
        <v>15</v>
      </c>
      <c r="I20" s="51">
        <v>15</v>
      </c>
      <c r="J20" s="51">
        <v>15</v>
      </c>
      <c r="K20" s="51">
        <v>15</v>
      </c>
      <c r="L20" s="51">
        <v>15</v>
      </c>
      <c r="M20" s="51">
        <v>15</v>
      </c>
      <c r="N20" s="51">
        <v>0</v>
      </c>
      <c r="O20" s="51">
        <v>15</v>
      </c>
      <c r="P20" s="51"/>
      <c r="Q20" s="51"/>
      <c r="R20" s="51"/>
      <c r="S20" s="51"/>
      <c r="T20" s="51"/>
      <c r="U20" s="51"/>
      <c r="V20" s="51"/>
      <c r="W20" s="51"/>
      <c r="X20" s="51"/>
      <c r="Y20" s="51"/>
      <c r="Z20" s="51">
        <f>SUM(P20:Y20)</f>
        <v>0</v>
      </c>
      <c r="AA20" s="52"/>
      <c r="AB20" s="53">
        <f>ROUND(Z20*AA20,2)</f>
        <v>0</v>
      </c>
      <c r="AC20" s="54">
        <v>0.2</v>
      </c>
      <c r="AD20" s="33"/>
      <c r="AE20" s="55"/>
    </row>
    <row r="21" spans="2:31">
      <c r="B21" s="43" t="s">
        <v>37</v>
      </c>
      <c r="C21" s="44" t="s">
        <v>38</v>
      </c>
      <c r="D21" s="44"/>
      <c r="E21" s="56"/>
      <c r="F21" s="56"/>
      <c r="G21" s="56"/>
      <c r="H21" s="56"/>
      <c r="I21" s="56"/>
      <c r="J21" s="56"/>
      <c r="K21" s="56"/>
      <c r="L21" s="56"/>
      <c r="M21" s="56"/>
      <c r="N21" s="56"/>
      <c r="O21" s="56"/>
      <c r="P21" s="56"/>
      <c r="Q21" s="56"/>
      <c r="R21" s="56"/>
      <c r="S21" s="56"/>
      <c r="T21" s="56"/>
      <c r="U21" s="56"/>
      <c r="V21" s="56"/>
      <c r="W21" s="56"/>
      <c r="X21" s="56"/>
      <c r="Y21" s="56"/>
      <c r="Z21" s="56"/>
      <c r="AA21" s="44"/>
      <c r="AB21" s="45">
        <f>SUBTOTAL(9,AB22:AB62)</f>
        <v>0</v>
      </c>
      <c r="AC21" s="46"/>
      <c r="AD21" s="47"/>
    </row>
    <row r="22" spans="2:31">
      <c r="B22" s="57" t="s">
        <v>39</v>
      </c>
      <c r="C22" s="58" t="s">
        <v>40</v>
      </c>
      <c r="D22" s="59"/>
      <c r="E22" s="60"/>
      <c r="F22" s="60"/>
      <c r="G22" s="60"/>
      <c r="H22" s="60"/>
      <c r="I22" s="60"/>
      <c r="J22" s="60"/>
      <c r="K22" s="60"/>
      <c r="L22" s="60"/>
      <c r="M22" s="60"/>
      <c r="N22" s="60"/>
      <c r="O22" s="61"/>
      <c r="P22" s="61"/>
      <c r="Q22" s="61"/>
      <c r="R22" s="61"/>
      <c r="S22" s="61"/>
      <c r="T22" s="61"/>
      <c r="U22" s="61"/>
      <c r="V22" s="61"/>
      <c r="W22" s="61"/>
      <c r="X22" s="61"/>
      <c r="Y22" s="61"/>
      <c r="Z22" s="61"/>
      <c r="AA22" s="62"/>
      <c r="AB22" s="63">
        <f>SUBTOTAL(9,AB23:AB25)</f>
        <v>0</v>
      </c>
      <c r="AC22" s="64"/>
      <c r="AD22" s="33"/>
      <c r="AE22" s="55"/>
    </row>
    <row r="23" spans="2:31">
      <c r="B23" s="48"/>
      <c r="C23" s="49" t="s">
        <v>41</v>
      </c>
      <c r="D23" s="50" t="s">
        <v>42</v>
      </c>
      <c r="E23" s="51">
        <v>0</v>
      </c>
      <c r="F23" s="51">
        <v>937.5</v>
      </c>
      <c r="G23" s="51">
        <v>937.5</v>
      </c>
      <c r="H23" s="51">
        <v>937.5</v>
      </c>
      <c r="I23" s="51">
        <v>937.5</v>
      </c>
      <c r="J23" s="51">
        <v>937.5</v>
      </c>
      <c r="K23" s="51">
        <v>937.5</v>
      </c>
      <c r="L23" s="51">
        <v>937.5</v>
      </c>
      <c r="M23" s="51">
        <v>937.5</v>
      </c>
      <c r="N23" s="51">
        <v>0</v>
      </c>
      <c r="O23" s="51">
        <f t="shared" ref="O23:O30" si="1">SUM(E23:N23)</f>
        <v>7500</v>
      </c>
      <c r="P23" s="51"/>
      <c r="Q23" s="51"/>
      <c r="R23" s="51"/>
      <c r="S23" s="51"/>
      <c r="T23" s="51"/>
      <c r="U23" s="51"/>
      <c r="V23" s="51"/>
      <c r="W23" s="51"/>
      <c r="X23" s="51"/>
      <c r="Y23" s="51"/>
      <c r="Z23" s="51">
        <f>SUM(P23:Y23)</f>
        <v>0</v>
      </c>
      <c r="AA23" s="52"/>
      <c r="AB23" s="53">
        <f>ROUND(Z23*AA23,2)</f>
        <v>0</v>
      </c>
      <c r="AC23" s="54">
        <v>0.2</v>
      </c>
      <c r="AD23" s="33"/>
      <c r="AE23" s="55"/>
    </row>
    <row r="24" spans="2:31">
      <c r="B24" s="48"/>
      <c r="C24" s="49" t="s">
        <v>43</v>
      </c>
      <c r="D24" s="50" t="s">
        <v>29</v>
      </c>
      <c r="E24" s="51">
        <v>0</v>
      </c>
      <c r="F24" s="51">
        <v>1</v>
      </c>
      <c r="G24" s="51">
        <v>1</v>
      </c>
      <c r="H24" s="51">
        <v>1</v>
      </c>
      <c r="I24" s="51">
        <v>1</v>
      </c>
      <c r="J24" s="51">
        <v>1</v>
      </c>
      <c r="K24" s="51">
        <v>1</v>
      </c>
      <c r="L24" s="51">
        <v>1</v>
      </c>
      <c r="M24" s="51">
        <v>1</v>
      </c>
      <c r="N24" s="51">
        <v>0</v>
      </c>
      <c r="O24" s="51">
        <f t="shared" si="1"/>
        <v>8</v>
      </c>
      <c r="P24" s="51"/>
      <c r="Q24" s="51"/>
      <c r="R24" s="51"/>
      <c r="S24" s="51"/>
      <c r="T24" s="51"/>
      <c r="U24" s="51"/>
      <c r="V24" s="51"/>
      <c r="W24" s="51"/>
      <c r="X24" s="51"/>
      <c r="Y24" s="51"/>
      <c r="Z24" s="51">
        <f>SUM(P24:Y24)</f>
        <v>0</v>
      </c>
      <c r="AA24" s="52"/>
      <c r="AB24" s="53">
        <f>ROUND(Z24*AA24,2)</f>
        <v>0</v>
      </c>
      <c r="AC24" s="54">
        <v>0.2</v>
      </c>
      <c r="AD24" s="33"/>
      <c r="AE24" s="55"/>
    </row>
    <row r="25" spans="2:31">
      <c r="B25" s="48"/>
      <c r="C25" s="49" t="s">
        <v>44</v>
      </c>
      <c r="D25" s="50" t="s">
        <v>29</v>
      </c>
      <c r="E25" s="51">
        <v>0</v>
      </c>
      <c r="F25" s="51">
        <v>1</v>
      </c>
      <c r="G25" s="51">
        <v>1</v>
      </c>
      <c r="H25" s="51">
        <v>1</v>
      </c>
      <c r="I25" s="51">
        <v>1</v>
      </c>
      <c r="J25" s="51">
        <v>1</v>
      </c>
      <c r="K25" s="51">
        <v>1</v>
      </c>
      <c r="L25" s="51">
        <v>1</v>
      </c>
      <c r="M25" s="51">
        <v>1</v>
      </c>
      <c r="N25" s="51">
        <v>0</v>
      </c>
      <c r="O25" s="51">
        <f t="shared" si="1"/>
        <v>8</v>
      </c>
      <c r="P25" s="51"/>
      <c r="Q25" s="51"/>
      <c r="R25" s="51"/>
      <c r="S25" s="51"/>
      <c r="T25" s="51"/>
      <c r="U25" s="51"/>
      <c r="V25" s="51"/>
      <c r="W25" s="51"/>
      <c r="X25" s="51"/>
      <c r="Y25" s="51"/>
      <c r="Z25" s="51">
        <f>SUM(P25:Y25)</f>
        <v>0</v>
      </c>
      <c r="AA25" s="52"/>
      <c r="AB25" s="53">
        <f>ROUND(Z25*AA25,2)</f>
        <v>0</v>
      </c>
      <c r="AC25" s="54">
        <v>0.2</v>
      </c>
      <c r="AD25" s="33"/>
      <c r="AE25" s="55"/>
    </row>
    <row r="26" spans="2:31">
      <c r="B26" s="57" t="s">
        <v>45</v>
      </c>
      <c r="C26" s="58" t="s">
        <v>46</v>
      </c>
      <c r="D26" s="59"/>
      <c r="E26" s="60"/>
      <c r="F26" s="60"/>
      <c r="G26" s="60"/>
      <c r="H26" s="60"/>
      <c r="I26" s="60"/>
      <c r="J26" s="60"/>
      <c r="K26" s="60"/>
      <c r="L26" s="60"/>
      <c r="M26" s="60"/>
      <c r="N26" s="60"/>
      <c r="O26" s="61"/>
      <c r="P26" s="61"/>
      <c r="Q26" s="61"/>
      <c r="R26" s="61"/>
      <c r="S26" s="61"/>
      <c r="T26" s="61"/>
      <c r="U26" s="61"/>
      <c r="V26" s="61"/>
      <c r="W26" s="61"/>
      <c r="X26" s="61"/>
      <c r="Y26" s="61"/>
      <c r="Z26" s="61"/>
      <c r="AA26" s="62"/>
      <c r="AB26" s="63">
        <f>SUBTOTAL(9,AB27:AB30)</f>
        <v>0</v>
      </c>
      <c r="AC26" s="64"/>
      <c r="AD26" s="33"/>
      <c r="AE26" s="55"/>
    </row>
    <row r="27" spans="2:31">
      <c r="B27" s="48"/>
      <c r="C27" s="49" t="s">
        <v>47</v>
      </c>
      <c r="D27" s="50" t="s">
        <v>7</v>
      </c>
      <c r="E27" s="51">
        <v>52</v>
      </c>
      <c r="F27" s="51">
        <v>61</v>
      </c>
      <c r="G27" s="51">
        <v>93</v>
      </c>
      <c r="H27" s="51">
        <v>109</v>
      </c>
      <c r="I27" s="51">
        <v>100</v>
      </c>
      <c r="J27" s="51">
        <v>110</v>
      </c>
      <c r="K27" s="51">
        <v>107</v>
      </c>
      <c r="L27" s="51">
        <v>106</v>
      </c>
      <c r="M27" s="51">
        <v>107</v>
      </c>
      <c r="N27" s="51">
        <v>0</v>
      </c>
      <c r="O27" s="51">
        <f t="shared" si="1"/>
        <v>845</v>
      </c>
      <c r="P27" s="51"/>
      <c r="Q27" s="51"/>
      <c r="R27" s="51"/>
      <c r="S27" s="51"/>
      <c r="T27" s="51"/>
      <c r="U27" s="51"/>
      <c r="V27" s="51"/>
      <c r="W27" s="51"/>
      <c r="X27" s="51"/>
      <c r="Y27" s="51"/>
      <c r="Z27" s="51">
        <f>SUM(P27:Y27)</f>
        <v>0</v>
      </c>
      <c r="AA27" s="52"/>
      <c r="AB27" s="53">
        <f>ROUND(Z27*AA27,2)</f>
        <v>0</v>
      </c>
      <c r="AC27" s="54">
        <v>0.2</v>
      </c>
      <c r="AD27" s="33"/>
      <c r="AE27" s="55"/>
    </row>
    <row r="28" spans="2:31">
      <c r="B28" s="48"/>
      <c r="C28" s="49" t="s">
        <v>48</v>
      </c>
      <c r="D28" s="50" t="s">
        <v>7</v>
      </c>
      <c r="E28" s="51">
        <v>100</v>
      </c>
      <c r="F28" s="51">
        <v>150</v>
      </c>
      <c r="G28" s="51">
        <v>0</v>
      </c>
      <c r="H28" s="51">
        <v>220</v>
      </c>
      <c r="I28" s="51">
        <v>210</v>
      </c>
      <c r="J28" s="51">
        <v>200</v>
      </c>
      <c r="K28" s="51">
        <v>250</v>
      </c>
      <c r="L28" s="51">
        <v>220</v>
      </c>
      <c r="M28" s="51">
        <v>200</v>
      </c>
      <c r="N28" s="51">
        <v>0</v>
      </c>
      <c r="O28" s="51">
        <f t="shared" si="1"/>
        <v>1550</v>
      </c>
      <c r="P28" s="51"/>
      <c r="Q28" s="51"/>
      <c r="R28" s="51"/>
      <c r="S28" s="51"/>
      <c r="T28" s="51"/>
      <c r="U28" s="51"/>
      <c r="V28" s="51"/>
      <c r="W28" s="51"/>
      <c r="X28" s="51"/>
      <c r="Y28" s="51"/>
      <c r="Z28" s="51">
        <f>SUM(P28:Y28)</f>
        <v>0</v>
      </c>
      <c r="AA28" s="52"/>
      <c r="AB28" s="53">
        <f>ROUND(Z28*AA28,2)</f>
        <v>0</v>
      </c>
      <c r="AC28" s="54">
        <v>0.2</v>
      </c>
      <c r="AD28" s="33"/>
      <c r="AE28" s="55"/>
    </row>
    <row r="29" spans="2:31">
      <c r="B29" s="48"/>
      <c r="C29" s="49" t="s">
        <v>49</v>
      </c>
      <c r="D29" s="50" t="s">
        <v>29</v>
      </c>
      <c r="E29" s="51">
        <v>0</v>
      </c>
      <c r="F29" s="51">
        <v>1</v>
      </c>
      <c r="G29" s="51">
        <v>1</v>
      </c>
      <c r="H29" s="51">
        <v>1</v>
      </c>
      <c r="I29" s="51">
        <v>1</v>
      </c>
      <c r="J29" s="51">
        <v>1</v>
      </c>
      <c r="K29" s="51">
        <v>1</v>
      </c>
      <c r="L29" s="51">
        <v>1</v>
      </c>
      <c r="M29" s="51">
        <v>1</v>
      </c>
      <c r="N29" s="51">
        <v>0</v>
      </c>
      <c r="O29" s="51">
        <f t="shared" si="1"/>
        <v>8</v>
      </c>
      <c r="P29" s="51"/>
      <c r="Q29" s="51"/>
      <c r="R29" s="51"/>
      <c r="S29" s="51"/>
      <c r="T29" s="51"/>
      <c r="U29" s="51"/>
      <c r="V29" s="51"/>
      <c r="W29" s="51"/>
      <c r="X29" s="51"/>
      <c r="Y29" s="51"/>
      <c r="Z29" s="51">
        <f>SUM(P29:Y29)</f>
        <v>0</v>
      </c>
      <c r="AA29" s="52"/>
      <c r="AB29" s="53">
        <f>ROUND(Z29*AA29,2)</f>
        <v>0</v>
      </c>
      <c r="AC29" s="54">
        <v>0.2</v>
      </c>
      <c r="AD29" s="33"/>
      <c r="AE29" s="55"/>
    </row>
    <row r="30" spans="2:31" ht="27">
      <c r="B30" s="48"/>
      <c r="C30" s="49" t="s">
        <v>50</v>
      </c>
      <c r="D30" s="50" t="s">
        <v>29</v>
      </c>
      <c r="E30" s="51">
        <v>1</v>
      </c>
      <c r="F30" s="51">
        <v>1</v>
      </c>
      <c r="G30" s="51">
        <v>1</v>
      </c>
      <c r="H30" s="51">
        <v>1</v>
      </c>
      <c r="I30" s="51">
        <v>1</v>
      </c>
      <c r="J30" s="51">
        <v>1</v>
      </c>
      <c r="K30" s="51">
        <v>1</v>
      </c>
      <c r="L30" s="51">
        <v>1</v>
      </c>
      <c r="M30" s="51">
        <v>1</v>
      </c>
      <c r="N30" s="51">
        <v>0</v>
      </c>
      <c r="O30" s="51">
        <f t="shared" si="1"/>
        <v>9</v>
      </c>
      <c r="P30" s="51"/>
      <c r="Q30" s="51"/>
      <c r="R30" s="51"/>
      <c r="S30" s="51"/>
      <c r="T30" s="51"/>
      <c r="U30" s="51"/>
      <c r="V30" s="51"/>
      <c r="W30" s="51"/>
      <c r="X30" s="51"/>
      <c r="Y30" s="51"/>
      <c r="Z30" s="51">
        <f>SUM(P30:Y30)</f>
        <v>0</v>
      </c>
      <c r="AA30" s="52"/>
      <c r="AB30" s="53">
        <f>ROUND(Z30*AA30,2)</f>
        <v>0</v>
      </c>
      <c r="AC30" s="54">
        <v>0.2</v>
      </c>
      <c r="AD30" s="33"/>
      <c r="AE30" s="55"/>
    </row>
    <row r="31" spans="2:31">
      <c r="B31" s="57" t="s">
        <v>51</v>
      </c>
      <c r="C31" s="58" t="s">
        <v>52</v>
      </c>
      <c r="D31" s="59"/>
      <c r="E31" s="60"/>
      <c r="F31" s="60"/>
      <c r="G31" s="60"/>
      <c r="H31" s="60"/>
      <c r="I31" s="60"/>
      <c r="J31" s="60"/>
      <c r="K31" s="60"/>
      <c r="L31" s="60"/>
      <c r="M31" s="60"/>
      <c r="N31" s="60"/>
      <c r="O31" s="61"/>
      <c r="P31" s="61"/>
      <c r="Q31" s="61"/>
      <c r="R31" s="61"/>
      <c r="S31" s="61"/>
      <c r="T31" s="61"/>
      <c r="U31" s="61"/>
      <c r="V31" s="61"/>
      <c r="W31" s="61"/>
      <c r="X31" s="61"/>
      <c r="Y31" s="61"/>
      <c r="Z31" s="61"/>
      <c r="AA31" s="62"/>
      <c r="AB31" s="63">
        <f>SUBTOTAL(9,AB32:AB35)</f>
        <v>0</v>
      </c>
      <c r="AC31" s="64"/>
      <c r="AD31" s="33"/>
      <c r="AE31" s="55"/>
    </row>
    <row r="32" spans="2:31">
      <c r="B32" s="48"/>
      <c r="C32" s="49" t="s">
        <v>53</v>
      </c>
      <c r="D32" s="50" t="s">
        <v>54</v>
      </c>
      <c r="E32" s="51">
        <v>39.5</v>
      </c>
      <c r="F32" s="51">
        <v>111.1</v>
      </c>
      <c r="G32" s="51">
        <v>0</v>
      </c>
      <c r="H32" s="51">
        <v>219.7</v>
      </c>
      <c r="I32" s="51">
        <v>194</v>
      </c>
      <c r="J32" s="51">
        <v>236.3</v>
      </c>
      <c r="K32" s="51">
        <v>241.2</v>
      </c>
      <c r="L32" s="51">
        <v>340.4</v>
      </c>
      <c r="M32" s="51">
        <v>48.9</v>
      </c>
      <c r="N32" s="51">
        <v>0</v>
      </c>
      <c r="O32" s="51">
        <f>SUM(E32:N32)</f>
        <v>1431.1</v>
      </c>
      <c r="P32" s="51"/>
      <c r="Q32" s="51"/>
      <c r="R32" s="51"/>
      <c r="S32" s="51"/>
      <c r="T32" s="51"/>
      <c r="U32" s="51"/>
      <c r="V32" s="51"/>
      <c r="W32" s="51"/>
      <c r="X32" s="51"/>
      <c r="Y32" s="51"/>
      <c r="Z32" s="51">
        <f>SUM(P32:Y32)</f>
        <v>0</v>
      </c>
      <c r="AA32" s="52"/>
      <c r="AB32" s="53">
        <f>ROUND(Z32*AA32,2)</f>
        <v>0</v>
      </c>
      <c r="AC32" s="54">
        <v>0.2</v>
      </c>
      <c r="AD32" s="33"/>
      <c r="AE32" s="55"/>
    </row>
    <row r="33" spans="2:31">
      <c r="B33" s="48"/>
      <c r="C33" s="49" t="s">
        <v>55</v>
      </c>
      <c r="D33" s="50" t="s">
        <v>54</v>
      </c>
      <c r="E33" s="51">
        <v>0</v>
      </c>
      <c r="F33" s="51">
        <v>0</v>
      </c>
      <c r="G33" s="51">
        <v>0</v>
      </c>
      <c r="H33" s="51">
        <v>0</v>
      </c>
      <c r="I33" s="51">
        <v>0</v>
      </c>
      <c r="J33" s="51">
        <v>0</v>
      </c>
      <c r="K33" s="51">
        <v>0</v>
      </c>
      <c r="L33" s="51">
        <v>0</v>
      </c>
      <c r="M33" s="51">
        <v>38.299999999999997</v>
      </c>
      <c r="N33" s="51">
        <v>0</v>
      </c>
      <c r="O33" s="51">
        <f>SUM(E33:N33)</f>
        <v>38.299999999999997</v>
      </c>
      <c r="P33" s="51"/>
      <c r="Q33" s="51"/>
      <c r="R33" s="51"/>
      <c r="S33" s="51"/>
      <c r="T33" s="51"/>
      <c r="U33" s="51"/>
      <c r="V33" s="51"/>
      <c r="W33" s="51"/>
      <c r="X33" s="51"/>
      <c r="Y33" s="51"/>
      <c r="Z33" s="51">
        <f>SUM(P33:Y33)</f>
        <v>0</v>
      </c>
      <c r="AA33" s="52"/>
      <c r="AB33" s="53">
        <f>ROUND(Z33*AA33,2)</f>
        <v>0</v>
      </c>
      <c r="AC33" s="54">
        <v>0.2</v>
      </c>
      <c r="AD33" s="33"/>
      <c r="AE33" s="55"/>
    </row>
    <row r="34" spans="2:31">
      <c r="B34" s="48"/>
      <c r="C34" s="49" t="s">
        <v>56</v>
      </c>
      <c r="D34" s="50" t="s">
        <v>29</v>
      </c>
      <c r="E34" s="51">
        <v>0</v>
      </c>
      <c r="F34" s="51">
        <v>0</v>
      </c>
      <c r="G34" s="51">
        <v>0</v>
      </c>
      <c r="H34" s="51">
        <v>1</v>
      </c>
      <c r="I34" s="51">
        <v>1</v>
      </c>
      <c r="J34" s="51">
        <v>0</v>
      </c>
      <c r="K34" s="51">
        <v>1</v>
      </c>
      <c r="L34" s="51">
        <v>1</v>
      </c>
      <c r="M34" s="51">
        <v>1</v>
      </c>
      <c r="N34" s="51">
        <v>0</v>
      </c>
      <c r="O34" s="51">
        <f>SUM(E34:N34)</f>
        <v>5</v>
      </c>
      <c r="P34" s="51"/>
      <c r="Q34" s="51"/>
      <c r="R34" s="51"/>
      <c r="S34" s="51"/>
      <c r="T34" s="51"/>
      <c r="U34" s="51"/>
      <c r="V34" s="51"/>
      <c r="W34" s="51"/>
      <c r="X34" s="51"/>
      <c r="Y34" s="51"/>
      <c r="Z34" s="51">
        <f>SUM(P34:Y34)</f>
        <v>0</v>
      </c>
      <c r="AA34" s="52"/>
      <c r="AB34" s="53">
        <f>ROUND(Z34*AA34,2)</f>
        <v>0</v>
      </c>
      <c r="AC34" s="54">
        <v>0.2</v>
      </c>
      <c r="AD34" s="33"/>
      <c r="AE34" s="55"/>
    </row>
    <row r="35" spans="2:31" ht="27">
      <c r="B35" s="48"/>
      <c r="C35" s="49" t="s">
        <v>57</v>
      </c>
      <c r="D35" s="50" t="s">
        <v>29</v>
      </c>
      <c r="E35" s="51">
        <v>1</v>
      </c>
      <c r="F35" s="51">
        <v>1</v>
      </c>
      <c r="G35" s="51">
        <v>0</v>
      </c>
      <c r="H35" s="51">
        <v>1</v>
      </c>
      <c r="I35" s="51">
        <v>1</v>
      </c>
      <c r="J35" s="51">
        <v>1</v>
      </c>
      <c r="K35" s="51">
        <v>1</v>
      </c>
      <c r="L35" s="51">
        <v>1</v>
      </c>
      <c r="M35" s="51">
        <v>1</v>
      </c>
      <c r="N35" s="51">
        <v>0</v>
      </c>
      <c r="O35" s="51">
        <f t="shared" ref="O35:O60" si="2">SUM(E35:N35)</f>
        <v>8</v>
      </c>
      <c r="P35" s="51"/>
      <c r="Q35" s="51"/>
      <c r="R35" s="51"/>
      <c r="S35" s="51"/>
      <c r="T35" s="51"/>
      <c r="U35" s="51"/>
      <c r="V35" s="51"/>
      <c r="W35" s="51"/>
      <c r="X35" s="51"/>
      <c r="Y35" s="51"/>
      <c r="Z35" s="51">
        <f>SUM(P35:Y35)</f>
        <v>0</v>
      </c>
      <c r="AA35" s="52"/>
      <c r="AB35" s="53">
        <f>ROUND(Z35*AA35,2)</f>
        <v>0</v>
      </c>
      <c r="AC35" s="54">
        <v>0.2</v>
      </c>
      <c r="AD35" s="33"/>
      <c r="AE35" s="55"/>
    </row>
    <row r="36" spans="2:31">
      <c r="B36" s="57" t="s">
        <v>58</v>
      </c>
      <c r="C36" s="58" t="s">
        <v>59</v>
      </c>
      <c r="D36" s="59"/>
      <c r="E36" s="60"/>
      <c r="F36" s="60"/>
      <c r="G36" s="60"/>
      <c r="H36" s="60"/>
      <c r="I36" s="60"/>
      <c r="J36" s="60"/>
      <c r="K36" s="60"/>
      <c r="L36" s="60"/>
      <c r="M36" s="60"/>
      <c r="N36" s="60"/>
      <c r="O36" s="61"/>
      <c r="P36" s="61"/>
      <c r="Q36" s="61"/>
      <c r="R36" s="61"/>
      <c r="S36" s="61"/>
      <c r="T36" s="61"/>
      <c r="U36" s="61"/>
      <c r="V36" s="61"/>
      <c r="W36" s="61"/>
      <c r="X36" s="61"/>
      <c r="Y36" s="61"/>
      <c r="Z36" s="61"/>
      <c r="AA36" s="62"/>
      <c r="AB36" s="63">
        <f>SUBTOTAL(9,AB37)</f>
        <v>0</v>
      </c>
      <c r="AC36" s="64"/>
      <c r="AD36" s="33"/>
      <c r="AE36" s="55"/>
    </row>
    <row r="37" spans="2:31" ht="27">
      <c r="B37" s="48"/>
      <c r="C37" s="49" t="s">
        <v>60</v>
      </c>
      <c r="D37" s="50" t="s">
        <v>54</v>
      </c>
      <c r="E37" s="51">
        <v>17.850000000000001</v>
      </c>
      <c r="F37" s="51">
        <v>0</v>
      </c>
      <c r="G37" s="51">
        <v>0</v>
      </c>
      <c r="H37" s="51">
        <v>0</v>
      </c>
      <c r="I37" s="51">
        <v>0</v>
      </c>
      <c r="J37" s="51">
        <v>0</v>
      </c>
      <c r="K37" s="51">
        <v>0</v>
      </c>
      <c r="L37" s="51">
        <v>0</v>
      </c>
      <c r="M37" s="51">
        <v>0</v>
      </c>
      <c r="N37" s="51">
        <v>0</v>
      </c>
      <c r="O37" s="51">
        <f t="shared" si="2"/>
        <v>17.850000000000001</v>
      </c>
      <c r="P37" s="51"/>
      <c r="Q37" s="51"/>
      <c r="R37" s="51"/>
      <c r="S37" s="51"/>
      <c r="T37" s="51"/>
      <c r="U37" s="51"/>
      <c r="V37" s="51"/>
      <c r="W37" s="51"/>
      <c r="X37" s="51"/>
      <c r="Y37" s="51"/>
      <c r="Z37" s="51">
        <f>SUM(P37:Y37)</f>
        <v>0</v>
      </c>
      <c r="AA37" s="52"/>
      <c r="AB37" s="53">
        <f>ROUND(Z37*AA37,2)</f>
        <v>0</v>
      </c>
      <c r="AC37" s="54">
        <v>0.2</v>
      </c>
      <c r="AD37" s="33"/>
      <c r="AE37" s="55"/>
    </row>
    <row r="38" spans="2:31">
      <c r="B38" s="57" t="s">
        <v>61</v>
      </c>
      <c r="C38" s="58" t="s">
        <v>62</v>
      </c>
      <c r="D38" s="59"/>
      <c r="E38" s="60"/>
      <c r="F38" s="60"/>
      <c r="G38" s="60"/>
      <c r="H38" s="60"/>
      <c r="I38" s="60"/>
      <c r="J38" s="60"/>
      <c r="K38" s="60"/>
      <c r="L38" s="60"/>
      <c r="M38" s="60"/>
      <c r="N38" s="60"/>
      <c r="O38" s="61"/>
      <c r="P38" s="61"/>
      <c r="Q38" s="61"/>
      <c r="R38" s="61"/>
      <c r="S38" s="61"/>
      <c r="T38" s="61"/>
      <c r="U38" s="61"/>
      <c r="V38" s="61"/>
      <c r="W38" s="61"/>
      <c r="X38" s="61"/>
      <c r="Y38" s="61"/>
      <c r="Z38" s="61"/>
      <c r="AA38" s="62"/>
      <c r="AB38" s="63">
        <f>SUBTOTAL(9,AB39:AB40)</f>
        <v>0</v>
      </c>
      <c r="AC38" s="64"/>
      <c r="AD38" s="33"/>
      <c r="AE38" s="55"/>
    </row>
    <row r="39" spans="2:31" ht="40.5">
      <c r="B39" s="48"/>
      <c r="C39" s="49" t="s">
        <v>63</v>
      </c>
      <c r="D39" s="50" t="s">
        <v>42</v>
      </c>
      <c r="E39" s="51">
        <v>68</v>
      </c>
      <c r="F39" s="51">
        <v>0</v>
      </c>
      <c r="G39" s="51">
        <v>0</v>
      </c>
      <c r="H39" s="51">
        <v>44</v>
      </c>
      <c r="I39" s="51">
        <v>44</v>
      </c>
      <c r="J39" s="51">
        <v>147</v>
      </c>
      <c r="K39" s="51">
        <v>135</v>
      </c>
      <c r="L39" s="51">
        <v>148</v>
      </c>
      <c r="M39" s="51">
        <v>44</v>
      </c>
      <c r="N39" s="51">
        <v>0</v>
      </c>
      <c r="O39" s="51">
        <f t="shared" si="2"/>
        <v>630</v>
      </c>
      <c r="P39" s="51"/>
      <c r="Q39" s="51"/>
      <c r="R39" s="51"/>
      <c r="S39" s="51"/>
      <c r="T39" s="51"/>
      <c r="U39" s="51"/>
      <c r="V39" s="51"/>
      <c r="W39" s="51"/>
      <c r="X39" s="51"/>
      <c r="Y39" s="51"/>
      <c r="Z39" s="51">
        <f>SUM(P39:Y39)</f>
        <v>0</v>
      </c>
      <c r="AA39" s="52"/>
      <c r="AB39" s="53">
        <f>ROUND(Z39*AA39,2)</f>
        <v>0</v>
      </c>
      <c r="AC39" s="54">
        <v>0.2</v>
      </c>
      <c r="AD39" s="33"/>
      <c r="AE39" s="55"/>
    </row>
    <row r="40" spans="2:31" ht="40.5">
      <c r="B40" s="48"/>
      <c r="C40" s="49" t="s">
        <v>64</v>
      </c>
      <c r="D40" s="50" t="s">
        <v>42</v>
      </c>
      <c r="E40" s="51">
        <v>0</v>
      </c>
      <c r="F40" s="51">
        <v>44</v>
      </c>
      <c r="G40" s="51">
        <v>0</v>
      </c>
      <c r="H40" s="51">
        <v>0</v>
      </c>
      <c r="I40" s="51">
        <v>0</v>
      </c>
      <c r="J40" s="51">
        <v>0</v>
      </c>
      <c r="K40" s="51">
        <v>0</v>
      </c>
      <c r="L40" s="51">
        <v>0</v>
      </c>
      <c r="M40" s="51">
        <v>0</v>
      </c>
      <c r="N40" s="51">
        <v>0</v>
      </c>
      <c r="O40" s="51">
        <f t="shared" si="2"/>
        <v>44</v>
      </c>
      <c r="P40" s="51"/>
      <c r="Q40" s="51"/>
      <c r="R40" s="51"/>
      <c r="S40" s="51"/>
      <c r="T40" s="51"/>
      <c r="U40" s="51"/>
      <c r="V40" s="51"/>
      <c r="W40" s="51"/>
      <c r="X40" s="51"/>
      <c r="Y40" s="51"/>
      <c r="Z40" s="51">
        <f>SUM(P40:Y40)</f>
        <v>0</v>
      </c>
      <c r="AA40" s="52"/>
      <c r="AB40" s="53">
        <f>ROUND(Z40*AA40,2)</f>
        <v>0</v>
      </c>
      <c r="AC40" s="54">
        <v>0.2</v>
      </c>
      <c r="AD40" s="33"/>
      <c r="AE40" s="55"/>
    </row>
    <row r="41" spans="2:31">
      <c r="B41" s="57" t="s">
        <v>65</v>
      </c>
      <c r="C41" s="58" t="s">
        <v>66</v>
      </c>
      <c r="D41" s="59"/>
      <c r="E41" s="60"/>
      <c r="F41" s="60"/>
      <c r="G41" s="60"/>
      <c r="H41" s="60"/>
      <c r="I41" s="60"/>
      <c r="J41" s="60"/>
      <c r="K41" s="60"/>
      <c r="L41" s="60"/>
      <c r="M41" s="60"/>
      <c r="N41" s="60"/>
      <c r="O41" s="61"/>
      <c r="P41" s="61"/>
      <c r="Q41" s="61"/>
      <c r="R41" s="61"/>
      <c r="S41" s="61"/>
      <c r="T41" s="61"/>
      <c r="U41" s="61"/>
      <c r="V41" s="61"/>
      <c r="W41" s="61"/>
      <c r="X41" s="61"/>
      <c r="Y41" s="61"/>
      <c r="Z41" s="61"/>
      <c r="AA41" s="62"/>
      <c r="AB41" s="63">
        <f>SUBTOTAL(9,AB42)</f>
        <v>0</v>
      </c>
      <c r="AC41" s="64"/>
      <c r="AD41" s="33"/>
      <c r="AE41" s="55"/>
    </row>
    <row r="42" spans="2:31">
      <c r="B42" s="48"/>
      <c r="C42" s="49" t="s">
        <v>67</v>
      </c>
      <c r="D42" s="50" t="s">
        <v>7</v>
      </c>
      <c r="E42" s="51">
        <v>7</v>
      </c>
      <c r="F42" s="51">
        <v>9</v>
      </c>
      <c r="G42" s="51">
        <v>0</v>
      </c>
      <c r="H42" s="51">
        <v>15</v>
      </c>
      <c r="I42" s="51">
        <v>12</v>
      </c>
      <c r="J42" s="51">
        <v>9</v>
      </c>
      <c r="K42" s="51">
        <v>17</v>
      </c>
      <c r="L42" s="51">
        <v>18</v>
      </c>
      <c r="M42" s="51">
        <v>8</v>
      </c>
      <c r="N42" s="51">
        <v>0</v>
      </c>
      <c r="O42" s="51">
        <f t="shared" si="2"/>
        <v>95</v>
      </c>
      <c r="P42" s="51"/>
      <c r="Q42" s="51"/>
      <c r="R42" s="51"/>
      <c r="S42" s="51"/>
      <c r="T42" s="51"/>
      <c r="U42" s="51"/>
      <c r="V42" s="51"/>
      <c r="W42" s="51"/>
      <c r="X42" s="51"/>
      <c r="Y42" s="51"/>
      <c r="Z42" s="51">
        <f>SUM(P42:Y42)</f>
        <v>0</v>
      </c>
      <c r="AA42" s="52"/>
      <c r="AB42" s="53">
        <f>ROUND(Z42*AA42,2)</f>
        <v>0</v>
      </c>
      <c r="AC42" s="54">
        <v>0.2</v>
      </c>
      <c r="AD42" s="33"/>
      <c r="AE42" s="55"/>
    </row>
    <row r="43" spans="2:31">
      <c r="B43" s="57" t="s">
        <v>68</v>
      </c>
      <c r="C43" s="58" t="s">
        <v>69</v>
      </c>
      <c r="D43" s="59"/>
      <c r="E43" s="60"/>
      <c r="F43" s="60"/>
      <c r="G43" s="60"/>
      <c r="H43" s="60"/>
      <c r="I43" s="60"/>
      <c r="J43" s="60"/>
      <c r="K43" s="60"/>
      <c r="L43" s="60"/>
      <c r="M43" s="60"/>
      <c r="N43" s="60"/>
      <c r="O43" s="61"/>
      <c r="P43" s="61"/>
      <c r="Q43" s="61"/>
      <c r="R43" s="61"/>
      <c r="S43" s="61"/>
      <c r="T43" s="61"/>
      <c r="U43" s="61"/>
      <c r="V43" s="61"/>
      <c r="W43" s="61"/>
      <c r="X43" s="61"/>
      <c r="Y43" s="61"/>
      <c r="Z43" s="61"/>
      <c r="AA43" s="62"/>
      <c r="AB43" s="63">
        <f>SUBTOTAL(9,AB44:AB47)</f>
        <v>0</v>
      </c>
      <c r="AC43" s="64"/>
      <c r="AD43" s="33"/>
      <c r="AE43" s="55"/>
    </row>
    <row r="44" spans="2:31">
      <c r="B44" s="48"/>
      <c r="C44" s="49" t="s">
        <v>70</v>
      </c>
      <c r="D44" s="50" t="s">
        <v>54</v>
      </c>
      <c r="E44" s="51">
        <v>68</v>
      </c>
      <c r="F44" s="51">
        <v>395</v>
      </c>
      <c r="G44" s="51">
        <v>603</v>
      </c>
      <c r="H44" s="51">
        <v>603</v>
      </c>
      <c r="I44" s="51">
        <v>603</v>
      </c>
      <c r="J44" s="51">
        <v>603</v>
      </c>
      <c r="K44" s="51">
        <v>534</v>
      </c>
      <c r="L44" s="51">
        <v>603</v>
      </c>
      <c r="M44" s="51">
        <v>603</v>
      </c>
      <c r="N44" s="51">
        <v>0</v>
      </c>
      <c r="O44" s="51">
        <f t="shared" si="2"/>
        <v>4615</v>
      </c>
      <c r="P44" s="51"/>
      <c r="Q44" s="51"/>
      <c r="R44" s="51"/>
      <c r="S44" s="51"/>
      <c r="T44" s="51"/>
      <c r="U44" s="51"/>
      <c r="V44" s="51"/>
      <c r="W44" s="51"/>
      <c r="X44" s="51"/>
      <c r="Y44" s="51"/>
      <c r="Z44" s="51">
        <f>SUM(P44:Y44)</f>
        <v>0</v>
      </c>
      <c r="AA44" s="52"/>
      <c r="AB44" s="53">
        <f>ROUND(Z44*AA44,2)</f>
        <v>0</v>
      </c>
      <c r="AC44" s="54">
        <v>0.2</v>
      </c>
      <c r="AD44" s="33"/>
      <c r="AE44" s="55"/>
    </row>
    <row r="45" spans="2:31">
      <c r="B45" s="48"/>
      <c r="C45" s="49" t="s">
        <v>71</v>
      </c>
      <c r="D45" s="50" t="s">
        <v>54</v>
      </c>
      <c r="E45" s="51">
        <v>0</v>
      </c>
      <c r="F45" s="51">
        <v>365</v>
      </c>
      <c r="G45" s="51">
        <v>570</v>
      </c>
      <c r="H45" s="51">
        <v>25</v>
      </c>
      <c r="I45" s="51">
        <v>25</v>
      </c>
      <c r="J45" s="51">
        <v>25</v>
      </c>
      <c r="K45" s="51">
        <v>25</v>
      </c>
      <c r="L45" s="51">
        <v>25</v>
      </c>
      <c r="M45" s="51">
        <v>570</v>
      </c>
      <c r="N45" s="51">
        <v>0</v>
      </c>
      <c r="O45" s="51">
        <f t="shared" si="2"/>
        <v>1630</v>
      </c>
      <c r="P45" s="51"/>
      <c r="Q45" s="51"/>
      <c r="R45" s="51"/>
      <c r="S45" s="51"/>
      <c r="T45" s="51"/>
      <c r="U45" s="51"/>
      <c r="V45" s="51"/>
      <c r="W45" s="51"/>
      <c r="X45" s="51"/>
      <c r="Y45" s="51"/>
      <c r="Z45" s="51">
        <f>SUM(P45:Y45)</f>
        <v>0</v>
      </c>
      <c r="AA45" s="52"/>
      <c r="AB45" s="53">
        <f>ROUND(Z45*AA45,2)</f>
        <v>0</v>
      </c>
      <c r="AC45" s="54">
        <v>0.2</v>
      </c>
      <c r="AD45" s="33"/>
      <c r="AE45" s="55"/>
    </row>
    <row r="46" spans="2:31">
      <c r="B46" s="48"/>
      <c r="C46" s="49" t="s">
        <v>72</v>
      </c>
      <c r="D46" s="50" t="s">
        <v>42</v>
      </c>
      <c r="E46" s="51">
        <v>0</v>
      </c>
      <c r="F46" s="51">
        <v>0</v>
      </c>
      <c r="G46" s="51">
        <v>40.5</v>
      </c>
      <c r="H46" s="51">
        <v>58.6</v>
      </c>
      <c r="I46" s="51">
        <v>57.3</v>
      </c>
      <c r="J46" s="51">
        <v>57</v>
      </c>
      <c r="K46" s="51">
        <v>35</v>
      </c>
      <c r="L46" s="51">
        <v>48.6</v>
      </c>
      <c r="M46" s="51">
        <v>58</v>
      </c>
      <c r="N46" s="51">
        <v>0</v>
      </c>
      <c r="O46" s="51">
        <f t="shared" si="2"/>
        <v>355</v>
      </c>
      <c r="P46" s="51"/>
      <c r="Q46" s="51"/>
      <c r="R46" s="51"/>
      <c r="S46" s="51"/>
      <c r="T46" s="51"/>
      <c r="U46" s="51"/>
      <c r="V46" s="51"/>
      <c r="W46" s="51"/>
      <c r="X46" s="51"/>
      <c r="Y46" s="51"/>
      <c r="Z46" s="51">
        <f>SUM(P46:Y46)</f>
        <v>0</v>
      </c>
      <c r="AA46" s="52"/>
      <c r="AB46" s="53">
        <f>ROUND(Z46*AA46,2)</f>
        <v>0</v>
      </c>
      <c r="AC46" s="54">
        <v>0.2</v>
      </c>
      <c r="AD46" s="33"/>
      <c r="AE46" s="55"/>
    </row>
    <row r="47" spans="2:31">
      <c r="B47" s="48"/>
      <c r="C47" s="65" t="s">
        <v>73</v>
      </c>
      <c r="D47" s="50" t="s">
        <v>29</v>
      </c>
      <c r="E47" s="51">
        <v>1</v>
      </c>
      <c r="F47" s="51">
        <v>1</v>
      </c>
      <c r="G47" s="51">
        <v>1</v>
      </c>
      <c r="H47" s="51">
        <v>1</v>
      </c>
      <c r="I47" s="51">
        <v>1</v>
      </c>
      <c r="J47" s="51">
        <v>1</v>
      </c>
      <c r="K47" s="51">
        <v>1</v>
      </c>
      <c r="L47" s="51">
        <v>1</v>
      </c>
      <c r="M47" s="51">
        <v>1</v>
      </c>
      <c r="N47" s="51">
        <v>0</v>
      </c>
      <c r="O47" s="51">
        <f t="shared" si="2"/>
        <v>9</v>
      </c>
      <c r="P47" s="51"/>
      <c r="Q47" s="51"/>
      <c r="R47" s="51"/>
      <c r="S47" s="51"/>
      <c r="T47" s="51"/>
      <c r="U47" s="51"/>
      <c r="V47" s="51"/>
      <c r="W47" s="51"/>
      <c r="X47" s="51"/>
      <c r="Y47" s="51"/>
      <c r="Z47" s="51">
        <f>SUM(P47:Y47)</f>
        <v>0</v>
      </c>
      <c r="AA47" s="52"/>
      <c r="AB47" s="53">
        <f>ROUND(Z47*AA47,2)</f>
        <v>0</v>
      </c>
      <c r="AC47" s="54">
        <v>0.2</v>
      </c>
      <c r="AD47" s="33"/>
      <c r="AE47" s="55"/>
    </row>
    <row r="48" spans="2:31">
      <c r="B48" s="57" t="s">
        <v>74</v>
      </c>
      <c r="C48" s="58" t="s">
        <v>75</v>
      </c>
      <c r="D48" s="59"/>
      <c r="E48" s="60"/>
      <c r="F48" s="60"/>
      <c r="G48" s="60"/>
      <c r="H48" s="60"/>
      <c r="I48" s="60"/>
      <c r="J48" s="60"/>
      <c r="K48" s="60"/>
      <c r="L48" s="60"/>
      <c r="M48" s="60"/>
      <c r="N48" s="60"/>
      <c r="O48" s="61"/>
      <c r="P48" s="61"/>
      <c r="Q48" s="61"/>
      <c r="R48" s="61"/>
      <c r="S48" s="61"/>
      <c r="T48" s="61"/>
      <c r="U48" s="61"/>
      <c r="V48" s="61"/>
      <c r="W48" s="61"/>
      <c r="X48" s="61"/>
      <c r="Y48" s="61"/>
      <c r="Z48" s="61"/>
      <c r="AA48" s="62"/>
      <c r="AB48" s="63">
        <f>SUBTOTAL(9,AB49:AB53)</f>
        <v>0</v>
      </c>
      <c r="AC48" s="64"/>
      <c r="AD48" s="33"/>
      <c r="AE48" s="55"/>
    </row>
    <row r="49" spans="2:32">
      <c r="B49" s="48"/>
      <c r="C49" s="65" t="s">
        <v>76</v>
      </c>
      <c r="D49" s="50" t="s">
        <v>54</v>
      </c>
      <c r="E49" s="51">
        <v>0</v>
      </c>
      <c r="F49" s="51">
        <v>192</v>
      </c>
      <c r="G49" s="51">
        <v>131</v>
      </c>
      <c r="H49" s="51">
        <v>63</v>
      </c>
      <c r="I49" s="51">
        <v>107</v>
      </c>
      <c r="J49" s="51">
        <v>592.82000000000005</v>
      </c>
      <c r="K49" s="51">
        <v>435</v>
      </c>
      <c r="L49" s="51">
        <v>594</v>
      </c>
      <c r="M49" s="51">
        <v>478.31</v>
      </c>
      <c r="N49" s="51">
        <v>0</v>
      </c>
      <c r="O49" s="51">
        <f t="shared" si="2"/>
        <v>2593.13</v>
      </c>
      <c r="P49" s="51"/>
      <c r="Q49" s="51"/>
      <c r="R49" s="51"/>
      <c r="S49" s="51"/>
      <c r="T49" s="51"/>
      <c r="U49" s="51"/>
      <c r="V49" s="51"/>
      <c r="W49" s="51"/>
      <c r="X49" s="51"/>
      <c r="Y49" s="51"/>
      <c r="Z49" s="51">
        <f>SUM(P49:Y49)</f>
        <v>0</v>
      </c>
      <c r="AA49" s="52"/>
      <c r="AB49" s="53">
        <f>ROUND(Z49*AA49,2)</f>
        <v>0</v>
      </c>
      <c r="AC49" s="54">
        <v>0.2</v>
      </c>
      <c r="AD49" s="33"/>
      <c r="AE49" s="55"/>
    </row>
    <row r="50" spans="2:32">
      <c r="B50" s="48"/>
      <c r="C50" s="65" t="s">
        <v>77</v>
      </c>
      <c r="D50" s="50" t="s">
        <v>54</v>
      </c>
      <c r="E50" s="51">
        <v>0</v>
      </c>
      <c r="F50" s="51">
        <v>0</v>
      </c>
      <c r="G50" s="51">
        <v>0</v>
      </c>
      <c r="H50" s="51">
        <v>516.5</v>
      </c>
      <c r="I50" s="51">
        <v>490.5</v>
      </c>
      <c r="J50" s="51">
        <v>0</v>
      </c>
      <c r="K50" s="51">
        <v>88</v>
      </c>
      <c r="L50" s="51">
        <v>0</v>
      </c>
      <c r="M50" s="51">
        <v>115</v>
      </c>
      <c r="N50" s="51">
        <v>0</v>
      </c>
      <c r="O50" s="51">
        <f t="shared" si="2"/>
        <v>1210</v>
      </c>
      <c r="P50" s="51"/>
      <c r="Q50" s="51"/>
      <c r="R50" s="51"/>
      <c r="S50" s="51"/>
      <c r="T50" s="51"/>
      <c r="U50" s="51"/>
      <c r="V50" s="51"/>
      <c r="W50" s="51"/>
      <c r="X50" s="51"/>
      <c r="Y50" s="51"/>
      <c r="Z50" s="51">
        <f>SUM(P50:Y50)</f>
        <v>0</v>
      </c>
      <c r="AA50" s="52"/>
      <c r="AB50" s="53">
        <f>ROUND(Z50*AA50,2)</f>
        <v>0</v>
      </c>
      <c r="AC50" s="54">
        <v>0.2</v>
      </c>
      <c r="AD50" s="33"/>
      <c r="AE50" s="55"/>
    </row>
    <row r="51" spans="2:32">
      <c r="B51" s="48"/>
      <c r="C51" s="65" t="s">
        <v>78</v>
      </c>
      <c r="D51" s="50" t="s">
        <v>29</v>
      </c>
      <c r="E51" s="51">
        <v>0</v>
      </c>
      <c r="F51" s="51">
        <v>1</v>
      </c>
      <c r="G51" s="51">
        <v>1</v>
      </c>
      <c r="H51" s="51">
        <v>1</v>
      </c>
      <c r="I51" s="51">
        <v>1</v>
      </c>
      <c r="J51" s="51">
        <v>1</v>
      </c>
      <c r="K51" s="51">
        <v>1</v>
      </c>
      <c r="L51" s="51">
        <v>1</v>
      </c>
      <c r="M51" s="51">
        <v>1</v>
      </c>
      <c r="N51" s="51">
        <v>0</v>
      </c>
      <c r="O51" s="51">
        <f t="shared" si="2"/>
        <v>8</v>
      </c>
      <c r="P51" s="51"/>
      <c r="Q51" s="51"/>
      <c r="R51" s="51"/>
      <c r="S51" s="51"/>
      <c r="T51" s="51"/>
      <c r="U51" s="51"/>
      <c r="V51" s="51"/>
      <c r="W51" s="51"/>
      <c r="X51" s="51"/>
      <c r="Y51" s="51"/>
      <c r="Z51" s="51">
        <f>SUM(P51:Y51)</f>
        <v>0</v>
      </c>
      <c r="AA51" s="52"/>
      <c r="AB51" s="53">
        <f>ROUND(Z51*AA51,2)</f>
        <v>0</v>
      </c>
      <c r="AC51" s="54">
        <v>0.2</v>
      </c>
      <c r="AD51" s="33"/>
      <c r="AE51" s="55"/>
    </row>
    <row r="52" spans="2:32" ht="27">
      <c r="B52" s="48"/>
      <c r="C52" s="65" t="s">
        <v>79</v>
      </c>
      <c r="D52" s="50" t="s">
        <v>7</v>
      </c>
      <c r="E52" s="51">
        <v>0</v>
      </c>
      <c r="F52" s="51">
        <v>2</v>
      </c>
      <c r="G52" s="51">
        <v>2</v>
      </c>
      <c r="H52" s="51">
        <v>2</v>
      </c>
      <c r="I52" s="51">
        <v>2</v>
      </c>
      <c r="J52" s="51">
        <v>2</v>
      </c>
      <c r="K52" s="51">
        <v>2</v>
      </c>
      <c r="L52" s="51">
        <v>2</v>
      </c>
      <c r="M52" s="51">
        <v>0</v>
      </c>
      <c r="N52" s="51">
        <v>0</v>
      </c>
      <c r="O52" s="51">
        <f t="shared" si="2"/>
        <v>14</v>
      </c>
      <c r="P52" s="51"/>
      <c r="Q52" s="51"/>
      <c r="R52" s="51"/>
      <c r="S52" s="51"/>
      <c r="T52" s="51"/>
      <c r="U52" s="51"/>
      <c r="V52" s="51"/>
      <c r="W52" s="51"/>
      <c r="X52" s="51"/>
      <c r="Y52" s="51"/>
      <c r="Z52" s="51">
        <f>SUM(P52:Y52)</f>
        <v>0</v>
      </c>
      <c r="AA52" s="52"/>
      <c r="AB52" s="53">
        <f>ROUND(Z52*AA52,2)</f>
        <v>0</v>
      </c>
      <c r="AC52" s="54">
        <v>0.2</v>
      </c>
      <c r="AD52" s="33"/>
      <c r="AE52" s="55"/>
    </row>
    <row r="53" spans="2:32">
      <c r="B53" s="48"/>
      <c r="C53" s="65" t="s">
        <v>80</v>
      </c>
      <c r="D53" s="50" t="s">
        <v>29</v>
      </c>
      <c r="E53" s="51">
        <v>0</v>
      </c>
      <c r="F53" s="51">
        <v>0</v>
      </c>
      <c r="G53" s="51">
        <v>0</v>
      </c>
      <c r="H53" s="51">
        <v>1</v>
      </c>
      <c r="I53" s="51">
        <v>1</v>
      </c>
      <c r="J53" s="51">
        <v>0</v>
      </c>
      <c r="K53" s="51">
        <v>1</v>
      </c>
      <c r="L53" s="51">
        <v>0</v>
      </c>
      <c r="M53" s="51">
        <v>1</v>
      </c>
      <c r="N53" s="51">
        <v>0</v>
      </c>
      <c r="O53" s="51">
        <f t="shared" si="2"/>
        <v>4</v>
      </c>
      <c r="P53" s="51"/>
      <c r="Q53" s="51"/>
      <c r="R53" s="51"/>
      <c r="S53" s="51"/>
      <c r="T53" s="51"/>
      <c r="U53" s="51"/>
      <c r="V53" s="51"/>
      <c r="W53" s="51"/>
      <c r="X53" s="51"/>
      <c r="Y53" s="51"/>
      <c r="Z53" s="51">
        <f>SUM(P53:Y53)</f>
        <v>0</v>
      </c>
      <c r="AA53" s="52"/>
      <c r="AB53" s="53">
        <f>ROUND(Z53*AA53,2)</f>
        <v>0</v>
      </c>
      <c r="AC53" s="54">
        <v>0.2</v>
      </c>
      <c r="AD53" s="33"/>
      <c r="AE53" s="55"/>
    </row>
    <row r="54" spans="2:32">
      <c r="B54" s="57" t="s">
        <v>81</v>
      </c>
      <c r="C54" s="58" t="s">
        <v>82</v>
      </c>
      <c r="D54" s="59"/>
      <c r="E54" s="60"/>
      <c r="F54" s="60"/>
      <c r="G54" s="60"/>
      <c r="H54" s="60"/>
      <c r="I54" s="60"/>
      <c r="J54" s="60"/>
      <c r="K54" s="60"/>
      <c r="L54" s="60"/>
      <c r="M54" s="60"/>
      <c r="N54" s="60"/>
      <c r="O54" s="61"/>
      <c r="P54" s="61"/>
      <c r="Q54" s="61"/>
      <c r="R54" s="61"/>
      <c r="S54" s="61"/>
      <c r="T54" s="61"/>
      <c r="U54" s="61"/>
      <c r="V54" s="61"/>
      <c r="W54" s="61"/>
      <c r="X54" s="61"/>
      <c r="Y54" s="61"/>
      <c r="Z54" s="61"/>
      <c r="AA54" s="62"/>
      <c r="AB54" s="63">
        <f>SUBTOTAL(9,AB55:AB56)</f>
        <v>0</v>
      </c>
      <c r="AC54" s="64"/>
      <c r="AD54" s="33"/>
      <c r="AE54" s="55"/>
    </row>
    <row r="55" spans="2:32" ht="27">
      <c r="B55" s="48"/>
      <c r="C55" s="65" t="s">
        <v>83</v>
      </c>
      <c r="D55" s="50" t="s">
        <v>54</v>
      </c>
      <c r="E55" s="51">
        <v>19.57</v>
      </c>
      <c r="F55" s="51">
        <v>0</v>
      </c>
      <c r="G55" s="51">
        <v>0</v>
      </c>
      <c r="H55" s="51">
        <v>0</v>
      </c>
      <c r="I55" s="51">
        <v>0</v>
      </c>
      <c r="J55" s="51">
        <v>0</v>
      </c>
      <c r="K55" s="51">
        <v>0</v>
      </c>
      <c r="L55" s="51">
        <v>0</v>
      </c>
      <c r="M55" s="51">
        <v>0</v>
      </c>
      <c r="N55" s="51">
        <v>0</v>
      </c>
      <c r="O55" s="51">
        <f t="shared" si="2"/>
        <v>19.57</v>
      </c>
      <c r="P55" s="51"/>
      <c r="Q55" s="51"/>
      <c r="R55" s="51"/>
      <c r="S55" s="51"/>
      <c r="T55" s="51"/>
      <c r="U55" s="51"/>
      <c r="V55" s="51"/>
      <c r="W55" s="51"/>
      <c r="X55" s="51"/>
      <c r="Y55" s="51"/>
      <c r="Z55" s="51">
        <f>SUM(P55:Y55)</f>
        <v>0</v>
      </c>
      <c r="AA55" s="52"/>
      <c r="AB55" s="53">
        <f>ROUND(Z55*AA55,2)</f>
        <v>0</v>
      </c>
      <c r="AC55" s="54">
        <v>0.2</v>
      </c>
      <c r="AD55" s="33"/>
      <c r="AE55" s="55"/>
    </row>
    <row r="56" spans="2:32">
      <c r="B56" s="48"/>
      <c r="C56" s="65" t="s">
        <v>84</v>
      </c>
      <c r="D56" s="50" t="s">
        <v>29</v>
      </c>
      <c r="E56" s="51">
        <v>1</v>
      </c>
      <c r="F56" s="51">
        <v>0</v>
      </c>
      <c r="G56" s="51">
        <v>0</v>
      </c>
      <c r="H56" s="51">
        <v>0</v>
      </c>
      <c r="I56" s="51">
        <v>0</v>
      </c>
      <c r="J56" s="51">
        <v>0</v>
      </c>
      <c r="K56" s="51">
        <v>0</v>
      </c>
      <c r="L56" s="51">
        <v>0</v>
      </c>
      <c r="M56" s="51">
        <v>0</v>
      </c>
      <c r="N56" s="51">
        <v>0</v>
      </c>
      <c r="O56" s="51">
        <f t="shared" si="2"/>
        <v>1</v>
      </c>
      <c r="P56" s="51"/>
      <c r="Q56" s="51"/>
      <c r="R56" s="51"/>
      <c r="S56" s="51"/>
      <c r="T56" s="51"/>
      <c r="U56" s="51"/>
      <c r="V56" s="51"/>
      <c r="W56" s="51"/>
      <c r="X56" s="51"/>
      <c r="Y56" s="51"/>
      <c r="Z56" s="51">
        <f>SUM(P56:Y56)</f>
        <v>0</v>
      </c>
      <c r="AA56" s="52"/>
      <c r="AB56" s="53">
        <f>ROUND(Z56*AA56,2)</f>
        <v>0</v>
      </c>
      <c r="AC56" s="54">
        <v>0.2</v>
      </c>
      <c r="AD56" s="33"/>
      <c r="AE56" s="55"/>
    </row>
    <row r="57" spans="2:32">
      <c r="B57" s="57" t="s">
        <v>85</v>
      </c>
      <c r="C57" s="58" t="s">
        <v>86</v>
      </c>
      <c r="D57" s="59"/>
      <c r="E57" s="60"/>
      <c r="F57" s="60"/>
      <c r="G57" s="60"/>
      <c r="H57" s="60"/>
      <c r="I57" s="60"/>
      <c r="J57" s="60"/>
      <c r="K57" s="60"/>
      <c r="L57" s="60"/>
      <c r="M57" s="60"/>
      <c r="N57" s="60"/>
      <c r="O57" s="61"/>
      <c r="P57" s="61"/>
      <c r="Q57" s="61"/>
      <c r="R57" s="61"/>
      <c r="S57" s="61"/>
      <c r="T57" s="61"/>
      <c r="U57" s="61"/>
      <c r="V57" s="61"/>
      <c r="W57" s="61"/>
      <c r="X57" s="61"/>
      <c r="Y57" s="61"/>
      <c r="Z57" s="61"/>
      <c r="AA57" s="62"/>
      <c r="AB57" s="63">
        <f>SUBTOTAL(9,AB58)</f>
        <v>0</v>
      </c>
      <c r="AC57" s="64"/>
      <c r="AD57" s="33"/>
      <c r="AE57" s="55"/>
    </row>
    <row r="58" spans="2:32">
      <c r="B58" s="48"/>
      <c r="C58" s="65" t="s">
        <v>87</v>
      </c>
      <c r="D58" s="50" t="s">
        <v>54</v>
      </c>
      <c r="E58" s="51">
        <v>13</v>
      </c>
      <c r="F58" s="51">
        <v>0</v>
      </c>
      <c r="G58" s="51">
        <v>0</v>
      </c>
      <c r="H58" s="51">
        <v>0</v>
      </c>
      <c r="I58" s="51">
        <v>0</v>
      </c>
      <c r="J58" s="51">
        <v>0</v>
      </c>
      <c r="K58" s="51">
        <v>0</v>
      </c>
      <c r="L58" s="51">
        <v>0</v>
      </c>
      <c r="M58" s="51">
        <v>0</v>
      </c>
      <c r="N58" s="51">
        <v>0</v>
      </c>
      <c r="O58" s="51">
        <f t="shared" si="2"/>
        <v>13</v>
      </c>
      <c r="P58" s="51"/>
      <c r="Q58" s="51"/>
      <c r="R58" s="51"/>
      <c r="S58" s="51"/>
      <c r="T58" s="51"/>
      <c r="U58" s="51"/>
      <c r="V58" s="51"/>
      <c r="W58" s="51"/>
      <c r="X58" s="51"/>
      <c r="Y58" s="51"/>
      <c r="Z58" s="51">
        <f>SUM(P58:Y58)</f>
        <v>0</v>
      </c>
      <c r="AA58" s="52"/>
      <c r="AB58" s="53">
        <f>ROUND(Z58*AA58,2)</f>
        <v>0</v>
      </c>
      <c r="AC58" s="54">
        <v>0.2</v>
      </c>
      <c r="AD58" s="33"/>
      <c r="AE58" s="55"/>
    </row>
    <row r="59" spans="2:32">
      <c r="B59" s="57" t="s">
        <v>88</v>
      </c>
      <c r="C59" s="58" t="s">
        <v>89</v>
      </c>
      <c r="D59" s="59"/>
      <c r="E59" s="60"/>
      <c r="F59" s="60"/>
      <c r="G59" s="60"/>
      <c r="H59" s="60"/>
      <c r="I59" s="60"/>
      <c r="J59" s="60"/>
      <c r="K59" s="60"/>
      <c r="L59" s="60"/>
      <c r="M59" s="60"/>
      <c r="N59" s="60"/>
      <c r="O59" s="61"/>
      <c r="P59" s="61"/>
      <c r="Q59" s="61"/>
      <c r="R59" s="61"/>
      <c r="S59" s="61"/>
      <c r="T59" s="61"/>
      <c r="U59" s="61"/>
      <c r="V59" s="61"/>
      <c r="W59" s="61"/>
      <c r="X59" s="61"/>
      <c r="Y59" s="61"/>
      <c r="Z59" s="61"/>
      <c r="AA59" s="62"/>
      <c r="AB59" s="63">
        <f>SUBTOTAL(9,AB60)</f>
        <v>0</v>
      </c>
      <c r="AC59" s="64"/>
      <c r="AD59" s="33"/>
      <c r="AE59" s="55"/>
    </row>
    <row r="60" spans="2:32">
      <c r="B60" s="48"/>
      <c r="C60" s="49" t="s">
        <v>90</v>
      </c>
      <c r="D60" s="50" t="s">
        <v>7</v>
      </c>
      <c r="E60" s="51">
        <v>0</v>
      </c>
      <c r="F60" s="51">
        <v>1</v>
      </c>
      <c r="G60" s="51">
        <v>4</v>
      </c>
      <c r="H60" s="51">
        <v>4</v>
      </c>
      <c r="I60" s="51">
        <v>4</v>
      </c>
      <c r="J60" s="51">
        <v>4</v>
      </c>
      <c r="K60" s="51">
        <v>4</v>
      </c>
      <c r="L60" s="51">
        <v>4</v>
      </c>
      <c r="M60" s="51">
        <v>0</v>
      </c>
      <c r="N60" s="51">
        <v>0</v>
      </c>
      <c r="O60" s="51">
        <f t="shared" si="2"/>
        <v>25</v>
      </c>
      <c r="P60" s="51"/>
      <c r="Q60" s="51"/>
      <c r="R60" s="51"/>
      <c r="S60" s="51"/>
      <c r="T60" s="51"/>
      <c r="U60" s="51"/>
      <c r="V60" s="51"/>
      <c r="W60" s="51"/>
      <c r="X60" s="51"/>
      <c r="Y60" s="51"/>
      <c r="Z60" s="51">
        <f>SUM(P60:Y60)</f>
        <v>0</v>
      </c>
      <c r="AA60" s="52"/>
      <c r="AB60" s="53">
        <f>ROUND(Z60*AA60,2)</f>
        <v>0</v>
      </c>
      <c r="AC60" s="54">
        <v>0.2</v>
      </c>
      <c r="AD60" s="33"/>
      <c r="AE60" s="55"/>
    </row>
    <row r="61" spans="2:32">
      <c r="B61" s="57" t="s">
        <v>91</v>
      </c>
      <c r="C61" s="58" t="s">
        <v>92</v>
      </c>
      <c r="D61" s="59"/>
      <c r="E61" s="60"/>
      <c r="F61" s="60"/>
      <c r="G61" s="60"/>
      <c r="H61" s="60"/>
      <c r="I61" s="60"/>
      <c r="J61" s="60"/>
      <c r="K61" s="60"/>
      <c r="L61" s="60"/>
      <c r="M61" s="60"/>
      <c r="N61" s="60"/>
      <c r="O61" s="61"/>
      <c r="P61" s="61"/>
      <c r="Q61" s="61"/>
      <c r="R61" s="61"/>
      <c r="S61" s="61"/>
      <c r="T61" s="61"/>
      <c r="U61" s="61"/>
      <c r="V61" s="61"/>
      <c r="W61" s="61"/>
      <c r="X61" s="61"/>
      <c r="Y61" s="61"/>
      <c r="Z61" s="61"/>
      <c r="AA61" s="62"/>
      <c r="AB61" s="63">
        <f>SUBTOTAL(9,AB62)</f>
        <v>0</v>
      </c>
      <c r="AC61" s="64"/>
      <c r="AD61" s="33"/>
      <c r="AE61" s="55"/>
    </row>
    <row r="62" spans="2:32" ht="14.25" thickBot="1">
      <c r="B62" s="66"/>
      <c r="C62" s="67" t="s">
        <v>93</v>
      </c>
      <c r="D62" s="68" t="s">
        <v>29</v>
      </c>
      <c r="E62" s="69">
        <v>1</v>
      </c>
      <c r="F62" s="69">
        <v>1</v>
      </c>
      <c r="G62" s="69">
        <v>1</v>
      </c>
      <c r="H62" s="69">
        <v>1</v>
      </c>
      <c r="I62" s="69">
        <v>1</v>
      </c>
      <c r="J62" s="69">
        <v>1</v>
      </c>
      <c r="K62" s="69">
        <v>1</v>
      </c>
      <c r="L62" s="69">
        <v>1</v>
      </c>
      <c r="M62" s="69">
        <v>1</v>
      </c>
      <c r="N62" s="69">
        <v>0</v>
      </c>
      <c r="O62" s="69">
        <f>SUM(E62:N62)</f>
        <v>9</v>
      </c>
      <c r="P62" s="69"/>
      <c r="Q62" s="69"/>
      <c r="R62" s="69"/>
      <c r="S62" s="69"/>
      <c r="T62" s="69"/>
      <c r="U62" s="69"/>
      <c r="V62" s="69"/>
      <c r="W62" s="69"/>
      <c r="X62" s="69"/>
      <c r="Y62" s="69"/>
      <c r="Z62" s="69">
        <f>SUM(P62:Y62)</f>
        <v>0</v>
      </c>
      <c r="AA62" s="70"/>
      <c r="AB62" s="71">
        <f>ROUND(Z62*AA62,2)</f>
        <v>0</v>
      </c>
      <c r="AC62" s="72">
        <v>0.2</v>
      </c>
      <c r="AD62" s="33"/>
      <c r="AE62" s="55"/>
    </row>
    <row r="63" spans="2:32" ht="14.25" thickBot="1">
      <c r="AB63" s="16"/>
      <c r="AC63" s="20"/>
      <c r="AD63" s="33"/>
      <c r="AE63" s="73"/>
      <c r="AF63" s="74"/>
    </row>
    <row r="64" spans="2:32">
      <c r="C64" s="101" t="str">
        <f>"Total du "&amp;$B$7&amp;" "&amp;$C$7&amp;" Tranche Ferme (en €HT)"</f>
        <v>Total du  LOT 02 : Curage Tranche Ferme (en €HT)</v>
      </c>
      <c r="D64" s="102"/>
      <c r="E64" s="75"/>
      <c r="F64" s="76"/>
      <c r="G64" s="76"/>
      <c r="H64" s="76"/>
      <c r="I64" s="76"/>
      <c r="J64" s="76"/>
      <c r="K64" s="76"/>
      <c r="L64" s="76"/>
      <c r="M64" s="76"/>
      <c r="N64" s="76"/>
      <c r="O64" s="76"/>
      <c r="P64" s="76"/>
      <c r="Q64" s="76"/>
      <c r="R64" s="76"/>
      <c r="S64" s="76"/>
      <c r="T64" s="76"/>
      <c r="U64" s="76"/>
      <c r="V64" s="76"/>
      <c r="W64" s="76"/>
      <c r="X64" s="76"/>
      <c r="Y64" s="76"/>
      <c r="Z64" s="76"/>
      <c r="AA64" s="76"/>
      <c r="AB64" s="76"/>
      <c r="AC64" s="77">
        <f>SUBTOTAL(9,AB11:AB62)</f>
        <v>0</v>
      </c>
      <c r="AD64" s="33"/>
      <c r="AE64" s="73"/>
      <c r="AF64" s="74"/>
    </row>
    <row r="65" spans="1:32">
      <c r="C65" s="78" t="s">
        <v>94</v>
      </c>
      <c r="D65" s="79">
        <v>5.5E-2</v>
      </c>
      <c r="E65" s="80" t="s">
        <v>95</v>
      </c>
      <c r="F65" s="81">
        <f>SUMIF($AC$11:$AC$62,D65,$AB$11:$AB$62)</f>
        <v>0</v>
      </c>
      <c r="G65" s="82"/>
      <c r="H65" s="82"/>
      <c r="I65" s="82"/>
      <c r="J65" s="82"/>
      <c r="K65" s="82"/>
      <c r="L65" s="82"/>
      <c r="M65" s="82"/>
      <c r="N65" s="82"/>
      <c r="O65" s="82"/>
      <c r="P65" s="82"/>
      <c r="Q65" s="82"/>
      <c r="R65" s="82"/>
      <c r="S65" s="82"/>
      <c r="T65" s="82"/>
      <c r="U65" s="82"/>
      <c r="V65" s="82"/>
      <c r="W65" s="82"/>
      <c r="X65" s="82"/>
      <c r="Y65" s="82"/>
      <c r="Z65" s="82"/>
      <c r="AA65" s="83"/>
      <c r="AB65" s="84" t="s">
        <v>96</v>
      </c>
      <c r="AC65" s="85">
        <f>D65*F65</f>
        <v>0</v>
      </c>
      <c r="AD65" s="33"/>
    </row>
    <row r="66" spans="1:32">
      <c r="C66" s="78" t="s">
        <v>94</v>
      </c>
      <c r="D66" s="79">
        <v>0.1</v>
      </c>
      <c r="E66" s="80" t="s">
        <v>95</v>
      </c>
      <c r="F66" s="81">
        <f>SUMIF($AC$11:$AC$62,D66,$AB$11:$AB$62)</f>
        <v>0</v>
      </c>
      <c r="G66" s="82"/>
      <c r="H66" s="82"/>
      <c r="I66" s="82"/>
      <c r="J66" s="82"/>
      <c r="K66" s="82"/>
      <c r="L66" s="82"/>
      <c r="M66" s="82"/>
      <c r="N66" s="82"/>
      <c r="O66" s="82"/>
      <c r="P66" s="82"/>
      <c r="Q66" s="82"/>
      <c r="R66" s="82"/>
      <c r="S66" s="82"/>
      <c r="T66" s="82"/>
      <c r="U66" s="82"/>
      <c r="V66" s="82"/>
      <c r="W66" s="82"/>
      <c r="X66" s="82"/>
      <c r="Y66" s="82"/>
      <c r="Z66" s="82"/>
      <c r="AA66" s="83"/>
      <c r="AB66" s="84" t="s">
        <v>96</v>
      </c>
      <c r="AC66" s="85">
        <f>D66*F66</f>
        <v>0</v>
      </c>
      <c r="AD66" s="33"/>
    </row>
    <row r="67" spans="1:32">
      <c r="C67" s="78" t="s">
        <v>94</v>
      </c>
      <c r="D67" s="79">
        <v>0.2</v>
      </c>
      <c r="E67" s="80" t="s">
        <v>95</v>
      </c>
      <c r="F67" s="81">
        <f>SUMIF($AC$11:$AC$62,D67,$AB$11:$AB$62)</f>
        <v>0</v>
      </c>
      <c r="G67" s="82"/>
      <c r="H67" s="82"/>
      <c r="I67" s="82"/>
      <c r="J67" s="82"/>
      <c r="K67" s="82"/>
      <c r="L67" s="82"/>
      <c r="M67" s="82"/>
      <c r="N67" s="82"/>
      <c r="O67" s="82"/>
      <c r="P67" s="82"/>
      <c r="Q67" s="82"/>
      <c r="R67" s="82"/>
      <c r="S67" s="82"/>
      <c r="T67" s="82"/>
      <c r="U67" s="82"/>
      <c r="V67" s="82"/>
      <c r="W67" s="82"/>
      <c r="X67" s="82"/>
      <c r="Y67" s="82"/>
      <c r="Z67" s="82"/>
      <c r="AA67" s="83"/>
      <c r="AB67" s="84" t="s">
        <v>96</v>
      </c>
      <c r="AC67" s="85">
        <f>D67*F67</f>
        <v>0</v>
      </c>
      <c r="AD67" s="33"/>
    </row>
    <row r="68" spans="1:32" ht="14.25" thickBot="1">
      <c r="C68" s="90" t="str">
        <f>"Total du "&amp;$B$7&amp;" "&amp;$C$7&amp;" Tranche Ferme (en €TTC)"</f>
        <v>Total du  LOT 02 : Curage Tranche Ferme (en €TTC)</v>
      </c>
      <c r="D68" s="91"/>
      <c r="E68" s="86"/>
      <c r="F68" s="87"/>
      <c r="G68" s="87"/>
      <c r="H68" s="87"/>
      <c r="I68" s="87"/>
      <c r="J68" s="87"/>
      <c r="K68" s="87"/>
      <c r="L68" s="87"/>
      <c r="M68" s="87"/>
      <c r="N68" s="87"/>
      <c r="O68" s="87"/>
      <c r="P68" s="87"/>
      <c r="Q68" s="87"/>
      <c r="R68" s="87"/>
      <c r="S68" s="87"/>
      <c r="T68" s="87"/>
      <c r="U68" s="87"/>
      <c r="V68" s="87"/>
      <c r="W68" s="87"/>
      <c r="X68" s="87"/>
      <c r="Y68" s="87"/>
      <c r="Z68" s="87"/>
      <c r="AA68" s="87"/>
      <c r="AB68" s="87"/>
      <c r="AC68" s="88">
        <f>SUM(AC64:AC67)</f>
        <v>0</v>
      </c>
      <c r="AD68" s="33"/>
      <c r="AE68" s="73"/>
    </row>
    <row r="69" spans="1:32" ht="14.25" thickBot="1">
      <c r="AD69" s="33"/>
      <c r="AE69" s="73"/>
    </row>
    <row r="70" spans="1:32">
      <c r="A70" s="35"/>
      <c r="B70" s="36">
        <v>4</v>
      </c>
      <c r="C70" s="37" t="s">
        <v>97</v>
      </c>
      <c r="D70" s="38"/>
      <c r="E70" s="38"/>
      <c r="F70" s="38"/>
      <c r="G70" s="38"/>
      <c r="H70" s="38"/>
      <c r="I70" s="38"/>
      <c r="J70" s="38"/>
      <c r="K70" s="38"/>
      <c r="L70" s="38"/>
      <c r="M70" s="38"/>
      <c r="N70" s="38"/>
      <c r="O70" s="38"/>
      <c r="P70" s="38"/>
      <c r="Q70" s="38"/>
      <c r="R70" s="38"/>
      <c r="S70" s="38"/>
      <c r="T70" s="38"/>
      <c r="U70" s="38"/>
      <c r="V70" s="38"/>
      <c r="W70" s="38"/>
      <c r="X70" s="38"/>
      <c r="Y70" s="38"/>
      <c r="Z70" s="38"/>
      <c r="AA70" s="39"/>
      <c r="AB70" s="40">
        <f>SUBTOTAL(9,AB71:AB72)</f>
        <v>0</v>
      </c>
      <c r="AC70" s="41"/>
      <c r="AD70" s="42"/>
    </row>
    <row r="71" spans="1:32">
      <c r="B71" s="43" t="s">
        <v>98</v>
      </c>
      <c r="C71" s="44" t="s">
        <v>99</v>
      </c>
      <c r="D71" s="44"/>
      <c r="E71" s="44"/>
      <c r="F71" s="44"/>
      <c r="G71" s="44"/>
      <c r="H71" s="44"/>
      <c r="I71" s="44"/>
      <c r="J71" s="44"/>
      <c r="K71" s="44"/>
      <c r="L71" s="44"/>
      <c r="M71" s="44"/>
      <c r="N71" s="44"/>
      <c r="O71" s="44"/>
      <c r="P71" s="44"/>
      <c r="Q71" s="44"/>
      <c r="R71" s="44"/>
      <c r="S71" s="44"/>
      <c r="T71" s="44"/>
      <c r="U71" s="44"/>
      <c r="V71" s="44"/>
      <c r="W71" s="44"/>
      <c r="X71" s="44"/>
      <c r="Y71" s="44"/>
      <c r="Z71" s="44"/>
      <c r="AA71" s="44"/>
      <c r="AB71" s="45">
        <f>SUBTOTAL(9,AB72)</f>
        <v>0</v>
      </c>
      <c r="AC71" s="46"/>
      <c r="AD71" s="33"/>
      <c r="AE71" s="73"/>
    </row>
    <row r="72" spans="1:32" ht="14.25" thickBot="1">
      <c r="B72" s="66"/>
      <c r="C72" s="67" t="s">
        <v>100</v>
      </c>
      <c r="D72" s="68" t="s">
        <v>7</v>
      </c>
      <c r="E72" s="68">
        <v>0</v>
      </c>
      <c r="F72" s="68">
        <v>17</v>
      </c>
      <c r="G72" s="68">
        <v>25</v>
      </c>
      <c r="H72" s="68">
        <v>25</v>
      </c>
      <c r="I72" s="68">
        <v>30</v>
      </c>
      <c r="J72" s="68">
        <v>28</v>
      </c>
      <c r="K72" s="68">
        <v>28</v>
      </c>
      <c r="L72" s="68">
        <v>32</v>
      </c>
      <c r="M72" s="68">
        <v>26</v>
      </c>
      <c r="N72" s="68">
        <v>0</v>
      </c>
      <c r="O72" s="69">
        <f>SUM(E72:N72)</f>
        <v>211</v>
      </c>
      <c r="P72" s="68"/>
      <c r="Q72" s="68"/>
      <c r="R72" s="68"/>
      <c r="S72" s="68"/>
      <c r="T72" s="68"/>
      <c r="U72" s="68"/>
      <c r="V72" s="68"/>
      <c r="W72" s="68"/>
      <c r="X72" s="68"/>
      <c r="Y72" s="68"/>
      <c r="Z72" s="69">
        <f t="shared" ref="Z72" si="3">SUM(P72:Y72)</f>
        <v>0</v>
      </c>
      <c r="AA72" s="70"/>
      <c r="AB72" s="71">
        <f>ROUND(Z72*AA72,2)</f>
        <v>0</v>
      </c>
      <c r="AC72" s="72">
        <v>0.2</v>
      </c>
      <c r="AD72" s="33"/>
      <c r="AE72" s="55"/>
    </row>
    <row r="73" spans="1:32" ht="14.25" thickBot="1">
      <c r="AD73" s="47"/>
      <c r="AE73" s="73"/>
    </row>
    <row r="74" spans="1:32">
      <c r="C74" s="101" t="str">
        <f>"Total du "&amp;$B$7&amp;" "&amp;$C$7&amp;" PSE (en €HT)"</f>
        <v>Total du  LOT 02 : Curage PSE (en €HT)</v>
      </c>
      <c r="D74" s="102"/>
      <c r="E74" s="75"/>
      <c r="F74" s="76"/>
      <c r="G74" s="76"/>
      <c r="H74" s="76"/>
      <c r="I74" s="76"/>
      <c r="J74" s="76"/>
      <c r="K74" s="76"/>
      <c r="L74" s="76"/>
      <c r="M74" s="76"/>
      <c r="N74" s="76"/>
      <c r="O74" s="76"/>
      <c r="P74" s="76"/>
      <c r="Q74" s="76"/>
      <c r="R74" s="76"/>
      <c r="S74" s="76"/>
      <c r="T74" s="76"/>
      <c r="U74" s="76"/>
      <c r="V74" s="76"/>
      <c r="W74" s="76"/>
      <c r="X74" s="76"/>
      <c r="Y74" s="76"/>
      <c r="Z74" s="76"/>
      <c r="AA74" s="76"/>
      <c r="AB74" s="76"/>
      <c r="AC74" s="77">
        <f>SUBTOTAL(9,AB71:AB72)</f>
        <v>0</v>
      </c>
    </row>
    <row r="75" spans="1:32">
      <c r="C75" s="78" t="s">
        <v>94</v>
      </c>
      <c r="D75" s="79">
        <v>5.5E-2</v>
      </c>
      <c r="E75" s="80" t="s">
        <v>95</v>
      </c>
      <c r="F75" s="81">
        <f>SUMIF($AC$72:$AC$72,D75,$AB$72:$AB$72)</f>
        <v>0</v>
      </c>
      <c r="G75" s="82"/>
      <c r="H75" s="82"/>
      <c r="I75" s="82"/>
      <c r="J75" s="82"/>
      <c r="K75" s="82"/>
      <c r="L75" s="82"/>
      <c r="M75" s="82"/>
      <c r="N75" s="82"/>
      <c r="O75" s="82"/>
      <c r="P75" s="82"/>
      <c r="Q75" s="82"/>
      <c r="R75" s="82"/>
      <c r="S75" s="82"/>
      <c r="T75" s="82"/>
      <c r="U75" s="82"/>
      <c r="V75" s="82"/>
      <c r="W75" s="82"/>
      <c r="X75" s="82"/>
      <c r="Y75" s="82"/>
      <c r="Z75" s="82"/>
      <c r="AA75" s="83"/>
      <c r="AB75" s="84" t="s">
        <v>96</v>
      </c>
      <c r="AC75" s="85">
        <f>D75*F75</f>
        <v>0</v>
      </c>
    </row>
    <row r="76" spans="1:32">
      <c r="C76" s="78" t="s">
        <v>94</v>
      </c>
      <c r="D76" s="79">
        <v>0.1</v>
      </c>
      <c r="E76" s="80" t="s">
        <v>95</v>
      </c>
      <c r="F76" s="81">
        <f>SUMIF($AC$11:$AC$62,D76,$AB$11:$AB$62)</f>
        <v>0</v>
      </c>
      <c r="G76" s="82"/>
      <c r="H76" s="82"/>
      <c r="I76" s="82"/>
      <c r="J76" s="82"/>
      <c r="K76" s="82"/>
      <c r="L76" s="82"/>
      <c r="M76" s="82"/>
      <c r="N76" s="82"/>
      <c r="O76" s="82"/>
      <c r="P76" s="82"/>
      <c r="Q76" s="82"/>
      <c r="R76" s="82"/>
      <c r="S76" s="82"/>
      <c r="T76" s="82"/>
      <c r="U76" s="82"/>
      <c r="V76" s="82"/>
      <c r="W76" s="82"/>
      <c r="X76" s="82"/>
      <c r="Y76" s="82"/>
      <c r="Z76" s="82"/>
      <c r="AA76" s="83"/>
      <c r="AB76" s="84" t="s">
        <v>96</v>
      </c>
      <c r="AC76" s="85">
        <f t="shared" ref="AC76:AC77" si="4">D76*F76</f>
        <v>0</v>
      </c>
    </row>
    <row r="77" spans="1:32" s="11" customFormat="1">
      <c r="A77" s="19"/>
      <c r="B77" s="20"/>
      <c r="C77" s="78" t="s">
        <v>94</v>
      </c>
      <c r="D77" s="79">
        <v>0.2</v>
      </c>
      <c r="E77" s="80" t="s">
        <v>95</v>
      </c>
      <c r="F77" s="81">
        <f>SUMIF($AC$11:$AC$62,D77,$AB$11:$AB$62)</f>
        <v>0</v>
      </c>
      <c r="G77" s="82"/>
      <c r="H77" s="82"/>
      <c r="I77" s="82"/>
      <c r="J77" s="82"/>
      <c r="K77" s="82"/>
      <c r="L77" s="82"/>
      <c r="M77" s="82"/>
      <c r="N77" s="82"/>
      <c r="O77" s="82"/>
      <c r="P77" s="82"/>
      <c r="Q77" s="82"/>
      <c r="R77" s="82"/>
      <c r="S77" s="82"/>
      <c r="T77" s="82"/>
      <c r="U77" s="82"/>
      <c r="V77" s="82"/>
      <c r="W77" s="82"/>
      <c r="X77" s="82"/>
      <c r="Y77" s="82"/>
      <c r="Z77" s="82"/>
      <c r="AA77" s="83"/>
      <c r="AB77" s="84" t="s">
        <v>96</v>
      </c>
      <c r="AC77" s="85">
        <f t="shared" si="4"/>
        <v>0</v>
      </c>
      <c r="AE77" s="20"/>
      <c r="AF77" s="20"/>
    </row>
    <row r="78" spans="1:32" s="11" customFormat="1" ht="14.25" thickBot="1">
      <c r="A78" s="19"/>
      <c r="B78" s="20"/>
      <c r="C78" s="90" t="str">
        <f>"Total du "&amp;$B$7&amp;" "&amp;$C$7&amp;" PSE (en €TTC)"</f>
        <v>Total du  LOT 02 : Curage PSE (en €TTC)</v>
      </c>
      <c r="D78" s="91"/>
      <c r="E78" s="86"/>
      <c r="F78" s="87"/>
      <c r="G78" s="87"/>
      <c r="H78" s="87"/>
      <c r="I78" s="87"/>
      <c r="J78" s="87"/>
      <c r="K78" s="87"/>
      <c r="L78" s="87"/>
      <c r="M78" s="87"/>
      <c r="N78" s="87"/>
      <c r="O78" s="87"/>
      <c r="P78" s="87"/>
      <c r="Q78" s="87"/>
      <c r="R78" s="87"/>
      <c r="S78" s="87"/>
      <c r="T78" s="87"/>
      <c r="U78" s="87"/>
      <c r="V78" s="87"/>
      <c r="W78" s="87"/>
      <c r="X78" s="87"/>
      <c r="Y78" s="87"/>
      <c r="Z78" s="87"/>
      <c r="AA78" s="87"/>
      <c r="AB78" s="87"/>
      <c r="AC78" s="88">
        <f>SUM(AC74:AC77)</f>
        <v>0</v>
      </c>
      <c r="AE78" s="20"/>
      <c r="AF78" s="20"/>
    </row>
    <row r="79" spans="1:32" s="11" customFormat="1">
      <c r="A79" s="19"/>
      <c r="B79" s="20"/>
      <c r="C79" s="20"/>
      <c r="D79" s="20"/>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E79" s="20"/>
      <c r="AF79" s="20"/>
    </row>
  </sheetData>
  <mergeCells count="12">
    <mergeCell ref="C78:D78"/>
    <mergeCell ref="B2:B3"/>
    <mergeCell ref="C2:C3"/>
    <mergeCell ref="D6:E6"/>
    <mergeCell ref="AB6:AC6"/>
    <mergeCell ref="D7:E7"/>
    <mergeCell ref="AB7:AC7"/>
    <mergeCell ref="E8:O8"/>
    <mergeCell ref="P8:Z8"/>
    <mergeCell ref="C64:D64"/>
    <mergeCell ref="C68:D68"/>
    <mergeCell ref="C74:D74"/>
  </mergeCells>
  <dataValidations count="2">
    <dataValidation type="list" allowBlank="1" showInputMessage="1" showErrorMessage="1" sqref="AC72 AC13 AC15:AC16 AC18 AC20:AC62" xr:uid="{DAC6E40C-7E61-4A35-A083-4BA41B1B7773}">
      <formula1>$B$1:$D$1</formula1>
    </dataValidation>
    <dataValidation type="list" allowBlank="1" showInputMessage="1" showErrorMessage="1" sqref="AC9" xr:uid="{5C93921A-72DE-4B02-A9A6-9F9CE77E819D}">
      <formula1>#REF!</formula1>
    </dataValidation>
  </dataValidations>
  <pageMargins left="0.23622047244094491" right="0.23622047244094491" top="0.74803149606299213" bottom="0.74803149606299213" header="0.31496062992125984" footer="0.31496062992125984"/>
  <pageSetup paperSize="9" scale="3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76A89E8AE659C4EB4ECD94D221292F9" ma:contentTypeVersion="16" ma:contentTypeDescription="Crée un document." ma:contentTypeScope="" ma:versionID="83c430b2370293667a032437c8f9c492">
  <xsd:schema xmlns:xsd="http://www.w3.org/2001/XMLSchema" xmlns:xs="http://www.w3.org/2001/XMLSchema" xmlns:p="http://schemas.microsoft.com/office/2006/metadata/properties" xmlns:ns2="41386d07-a824-49f8-9910-65e60a857012" xmlns:ns3="bc241f47-cb40-4c8c-b1d6-673c160dea0b" targetNamespace="http://schemas.microsoft.com/office/2006/metadata/properties" ma:root="true" ma:fieldsID="3f30f82e7c6fd7fa915469b2efbfff20" ns2:_="" ns3:_="">
    <xsd:import namespace="41386d07-a824-49f8-9910-65e60a857012"/>
    <xsd:import namespace="bc241f47-cb40-4c8c-b1d6-673c160dea0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Location"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386d07-a824-49f8-9910-65e60a85701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61244688-c817-4aa0-b50d-a61eb9357064}" ma:internalName="TaxCatchAll" ma:showField="CatchAllData" ma:web="41386d07-a824-49f8-9910-65e60a85701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c241f47-cb40-4c8c-b1d6-673c160dea0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005dc3c4-90f5-4798-89c3-4ea5d5b35be2"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descrip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c241f47-cb40-4c8c-b1d6-673c160dea0b">
      <Terms xmlns="http://schemas.microsoft.com/office/infopath/2007/PartnerControls"/>
    </lcf76f155ced4ddcb4097134ff3c332f>
    <TaxCatchAll xmlns="41386d07-a824-49f8-9910-65e60a857012" xsi:nil="true"/>
  </documentManagement>
</p:properties>
</file>

<file path=customXml/itemProps1.xml><?xml version="1.0" encoding="utf-8"?>
<ds:datastoreItem xmlns:ds="http://schemas.openxmlformats.org/officeDocument/2006/customXml" ds:itemID="{8990E54A-6DA8-49F0-824B-9DCDB4845A67}"/>
</file>

<file path=customXml/itemProps2.xml><?xml version="1.0" encoding="utf-8"?>
<ds:datastoreItem xmlns:ds="http://schemas.openxmlformats.org/officeDocument/2006/customXml" ds:itemID="{B5255706-25F9-4BE5-8189-CB153974E812}"/>
</file>

<file path=customXml/itemProps3.xml><?xml version="1.0" encoding="utf-8"?>
<ds:datastoreItem xmlns:ds="http://schemas.openxmlformats.org/officeDocument/2006/customXml" ds:itemID="{B210C8EC-2569-46B6-8515-08401E567AB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Maëlis LE CLOEREC</dc:creator>
  <cp:keywords/>
  <dc:description/>
  <cp:lastModifiedBy>Maëlis LE CLOEREC</cp:lastModifiedBy>
  <cp:revision/>
  <dcterms:created xsi:type="dcterms:W3CDTF">2025-06-19T18:25:31Z</dcterms:created>
  <dcterms:modified xsi:type="dcterms:W3CDTF">2025-06-19T20:16:24Z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0x010100E76A89E8AE659C4EB4ECD94D221292F9</vt:lpwstr>
  </property>
  <property fmtid="{D5CDD505-2E9C-101B-9397-08002B2CF9AE}" pid="3" name="MediaServiceImageTags">
    <vt:lpwstr/>
  </property>
</Properties>
</file>